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renerobinson/Downloads/"/>
    </mc:Choice>
  </mc:AlternateContent>
  <xr:revisionPtr revIDLastSave="0" documentId="8_{351FA5B3-4D37-AD45-ACB1-86472FEDB2B1}" xr6:coauthVersionLast="41" xr6:coauthVersionMax="41" xr10:uidLastSave="{00000000-0000-0000-0000-000000000000}"/>
  <bookViews>
    <workbookView xWindow="1500" yWindow="940" windowWidth="23300" windowHeight="13200" xr2:uid="{00000000-000D-0000-FFFF-FFFF00000000}"/>
  </bookViews>
  <sheets>
    <sheet name="6mo by week" sheetId="1" r:id="rId1"/>
    <sheet name="Years by month" sheetId="2" r:id="rId2"/>
    <sheet name="Weeks by day" sheetId="3" r:id="rId3"/>
    <sheet name="Expanded first month" sheetId="4" r:id="rId4"/>
    <sheet name="Color Key" sheetId="5" r:id="rId5"/>
    <sheet name="For Code - Weekdays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6" l="1"/>
  <c r="C8" i="6"/>
  <c r="C7" i="6"/>
  <c r="C6" i="6"/>
  <c r="C5" i="6"/>
  <c r="C4" i="6"/>
  <c r="C3" i="6"/>
  <c r="A3" i="6"/>
  <c r="A4" i="6" s="1"/>
  <c r="A5" i="6" s="1"/>
  <c r="A6" i="6" s="1"/>
  <c r="A7" i="6" s="1"/>
  <c r="A8" i="6" s="1"/>
  <c r="A9" i="6" s="1"/>
  <c r="BT22" i="4"/>
  <c r="BT21" i="4"/>
  <c r="BT20" i="4"/>
  <c r="BT19" i="4"/>
  <c r="BT18" i="4"/>
  <c r="BT12" i="4"/>
  <c r="C8" i="4"/>
  <c r="C13" i="4" s="1"/>
  <c r="BT7" i="4"/>
  <c r="S5" i="4"/>
  <c r="S4" i="4"/>
  <c r="U3" i="4"/>
  <c r="T3" i="4"/>
  <c r="S3" i="4"/>
  <c r="P19" i="4" s="1"/>
  <c r="U2" i="4"/>
  <c r="T2" i="4"/>
  <c r="S2" i="4"/>
  <c r="O30" i="3"/>
  <c r="D13" i="3"/>
  <c r="C14" i="3" s="1"/>
  <c r="C13" i="3"/>
  <c r="C9" i="3"/>
  <c r="D8" i="3"/>
  <c r="O5" i="3"/>
  <c r="P4" i="3"/>
  <c r="O3" i="3"/>
  <c r="O2" i="3"/>
  <c r="D13" i="2"/>
  <c r="C14" i="2" s="1"/>
  <c r="C13" i="2"/>
  <c r="C9" i="2"/>
  <c r="O5" i="2"/>
  <c r="O4" i="2"/>
  <c r="O2" i="2"/>
  <c r="C9" i="1"/>
  <c r="D8" i="1"/>
  <c r="P5" i="1"/>
  <c r="Q4" i="1"/>
  <c r="P12" i="1" s="1"/>
  <c r="Q3" i="1"/>
  <c r="P3" i="1"/>
  <c r="P2" i="1" l="1"/>
  <c r="R4" i="1"/>
  <c r="P7" i="1"/>
  <c r="P8" i="1"/>
  <c r="D9" i="1"/>
  <c r="C11" i="1" s="1"/>
  <c r="C10" i="1"/>
  <c r="O31" i="2"/>
  <c r="O3" i="2"/>
  <c r="P4" i="2"/>
  <c r="O27" i="2"/>
  <c r="O14" i="2"/>
  <c r="D14" i="2"/>
  <c r="O29" i="2"/>
  <c r="P6" i="1"/>
  <c r="P9" i="1"/>
  <c r="C13" i="1"/>
  <c r="Q5" i="1"/>
  <c r="Q9" i="1"/>
  <c r="O35" i="3"/>
  <c r="O33" i="3"/>
  <c r="O31" i="3"/>
  <c r="O29" i="3"/>
  <c r="O27" i="3"/>
  <c r="O25" i="3"/>
  <c r="O23" i="3"/>
  <c r="O21" i="3"/>
  <c r="O28" i="3"/>
  <c r="O20" i="3"/>
  <c r="O7" i="3"/>
  <c r="O34" i="3"/>
  <c r="O26" i="3"/>
  <c r="O19" i="3"/>
  <c r="O18" i="3"/>
  <c r="O16" i="3"/>
  <c r="O8" i="3"/>
  <c r="P5" i="3"/>
  <c r="O32" i="3"/>
  <c r="O24" i="3"/>
  <c r="O6" i="3"/>
  <c r="O22" i="3"/>
  <c r="O12" i="3"/>
  <c r="O13" i="3"/>
  <c r="O17" i="3"/>
  <c r="Q4" i="3"/>
  <c r="P3" i="3"/>
  <c r="P9" i="3"/>
  <c r="O9" i="3"/>
  <c r="D9" i="3"/>
  <c r="D14" i="3"/>
  <c r="P14" i="3"/>
  <c r="D9" i="2"/>
  <c r="P13" i="3"/>
  <c r="S21" i="4"/>
  <c r="S19" i="4"/>
  <c r="S22" i="4"/>
  <c r="S20" i="4"/>
  <c r="S18" i="4"/>
  <c r="S12" i="4"/>
  <c r="S6" i="4"/>
  <c r="S7" i="4"/>
  <c r="T4" i="4"/>
  <c r="T20" i="4" s="1"/>
  <c r="T22" i="4"/>
  <c r="U4" i="4"/>
  <c r="U13" i="4" s="1"/>
  <c r="V3" i="4"/>
  <c r="S13" i="4"/>
  <c r="D13" i="4"/>
  <c r="C14" i="4" s="1"/>
  <c r="D8" i="4"/>
  <c r="BT8" i="4" s="1"/>
  <c r="BT13" i="4"/>
  <c r="T8" i="4"/>
  <c r="T21" i="4" l="1"/>
  <c r="S8" i="4"/>
  <c r="T13" i="4"/>
  <c r="D14" i="4"/>
  <c r="U14" i="4"/>
  <c r="BT14" i="4"/>
  <c r="T6" i="4"/>
  <c r="T12" i="4"/>
  <c r="T18" i="4"/>
  <c r="C10" i="3"/>
  <c r="P35" i="3"/>
  <c r="P33" i="3"/>
  <c r="P31" i="3"/>
  <c r="P29" i="3"/>
  <c r="P27" i="3"/>
  <c r="P25" i="3"/>
  <c r="P23" i="3"/>
  <c r="P21" i="3"/>
  <c r="P19" i="3"/>
  <c r="P34" i="3"/>
  <c r="P32" i="3"/>
  <c r="P30" i="3"/>
  <c r="P28" i="3"/>
  <c r="P26" i="3"/>
  <c r="P24" i="3"/>
  <c r="P22" i="3"/>
  <c r="P18" i="3"/>
  <c r="P16" i="3"/>
  <c r="P8" i="3"/>
  <c r="Q5" i="3"/>
  <c r="P6" i="3"/>
  <c r="P17" i="3"/>
  <c r="P12" i="3"/>
  <c r="P20" i="3"/>
  <c r="P7" i="3"/>
  <c r="R4" i="3"/>
  <c r="Q3" i="3"/>
  <c r="Q6" i="1"/>
  <c r="Q8" i="1"/>
  <c r="Q7" i="1"/>
  <c r="S4" i="1"/>
  <c r="R3" i="1"/>
  <c r="Q12" i="1"/>
  <c r="R5" i="1"/>
  <c r="D13" i="1"/>
  <c r="C14" i="1" s="1"/>
  <c r="Q13" i="1"/>
  <c r="P13" i="1"/>
  <c r="T7" i="4"/>
  <c r="C10" i="2"/>
  <c r="C11" i="2"/>
  <c r="U22" i="4"/>
  <c r="U20" i="4"/>
  <c r="U21" i="4"/>
  <c r="U19" i="4"/>
  <c r="U18" i="4"/>
  <c r="U12" i="4"/>
  <c r="W3" i="4"/>
  <c r="U6" i="4"/>
  <c r="U7" i="4"/>
  <c r="V4" i="4"/>
  <c r="V2" i="4"/>
  <c r="T19" i="4"/>
  <c r="O14" i="3"/>
  <c r="O9" i="2"/>
  <c r="O12" i="2"/>
  <c r="Q4" i="2"/>
  <c r="P27" i="2"/>
  <c r="P5" i="2"/>
  <c r="P29" i="2"/>
  <c r="O25" i="2"/>
  <c r="O24" i="2"/>
  <c r="O23" i="2"/>
  <c r="O22" i="2"/>
  <c r="O21" i="2"/>
  <c r="O20" i="2"/>
  <c r="O19" i="2"/>
  <c r="O18" i="2"/>
  <c r="O13" i="2"/>
  <c r="O8" i="2"/>
  <c r="P31" i="2"/>
  <c r="P3" i="2"/>
  <c r="O6" i="2"/>
  <c r="O7" i="2"/>
  <c r="D10" i="1"/>
  <c r="Q10" i="1" s="1"/>
  <c r="D11" i="1"/>
  <c r="Q11" i="1"/>
  <c r="P11" i="1"/>
  <c r="C9" i="4"/>
  <c r="U8" i="4"/>
  <c r="R13" i="1" l="1"/>
  <c r="D14" i="1"/>
  <c r="C15" i="1" s="1"/>
  <c r="Q34" i="3"/>
  <c r="Q32" i="3"/>
  <c r="Q30" i="3"/>
  <c r="Q28" i="3"/>
  <c r="Q26" i="3"/>
  <c r="Q24" i="3"/>
  <c r="Q22" i="3"/>
  <c r="Q35" i="3"/>
  <c r="Q27" i="3"/>
  <c r="Q19" i="3"/>
  <c r="Q6" i="3"/>
  <c r="Q33" i="3"/>
  <c r="Q25" i="3"/>
  <c r="Q17" i="3"/>
  <c r="Q12" i="3"/>
  <c r="Q31" i="3"/>
  <c r="Q23" i="3"/>
  <c r="Q20" i="3"/>
  <c r="Q7" i="3"/>
  <c r="S4" i="3"/>
  <c r="R3" i="3"/>
  <c r="Q29" i="3"/>
  <c r="Q18" i="3"/>
  <c r="Q21" i="3"/>
  <c r="Q16" i="3"/>
  <c r="Q8" i="3"/>
  <c r="Q9" i="3"/>
  <c r="Q13" i="3"/>
  <c r="Q14" i="3"/>
  <c r="Q27" i="2"/>
  <c r="Q5" i="2"/>
  <c r="Q29" i="2"/>
  <c r="P25" i="2"/>
  <c r="P24" i="2"/>
  <c r="P23" i="2"/>
  <c r="P22" i="2"/>
  <c r="P21" i="2"/>
  <c r="P20" i="2"/>
  <c r="P19" i="2"/>
  <c r="P18" i="2"/>
  <c r="P8" i="2"/>
  <c r="P7" i="2"/>
  <c r="P6" i="2"/>
  <c r="Q31" i="2"/>
  <c r="R4" i="2"/>
  <c r="P14" i="2"/>
  <c r="P12" i="2"/>
  <c r="P9" i="2"/>
  <c r="Q3" i="2"/>
  <c r="P13" i="2"/>
  <c r="V9" i="4"/>
  <c r="D9" i="4"/>
  <c r="BT9" i="4" s="1"/>
  <c r="U9" i="4"/>
  <c r="V18" i="4"/>
  <c r="V21" i="4"/>
  <c r="V22" i="4"/>
  <c r="V19" i="4"/>
  <c r="V20" i="4"/>
  <c r="V12" i="4"/>
  <c r="V6" i="4"/>
  <c r="V7" i="4"/>
  <c r="W4" i="4"/>
  <c r="W2" i="4"/>
  <c r="X3" i="4"/>
  <c r="V13" i="4"/>
  <c r="V8" i="4"/>
  <c r="O11" i="2"/>
  <c r="D11" i="2"/>
  <c r="P11" i="2"/>
  <c r="T14" i="4"/>
  <c r="V14" i="4"/>
  <c r="S14" i="4"/>
  <c r="R8" i="1"/>
  <c r="R7" i="1"/>
  <c r="T4" i="1"/>
  <c r="S3" i="1"/>
  <c r="R12" i="1"/>
  <c r="S5" i="1"/>
  <c r="R6" i="1"/>
  <c r="R9" i="1"/>
  <c r="R11" i="1"/>
  <c r="R10" i="1"/>
  <c r="P10" i="1"/>
  <c r="P10" i="2"/>
  <c r="D10" i="2"/>
  <c r="D10" i="3"/>
  <c r="Q10" i="3" s="1"/>
  <c r="R29" i="2" l="1"/>
  <c r="Q25" i="2"/>
  <c r="Q24" i="2"/>
  <c r="Q23" i="2"/>
  <c r="Q22" i="2"/>
  <c r="Q21" i="2"/>
  <c r="Q20" i="2"/>
  <c r="Q19" i="2"/>
  <c r="Q18" i="2"/>
  <c r="Q8" i="2"/>
  <c r="Q7" i="2"/>
  <c r="Q6" i="2"/>
  <c r="R31" i="2"/>
  <c r="R3" i="2"/>
  <c r="Q12" i="2"/>
  <c r="R27" i="2"/>
  <c r="R5" i="2"/>
  <c r="S4" i="2"/>
  <c r="Q13" i="2"/>
  <c r="Q14" i="2"/>
  <c r="Q9" i="2"/>
  <c r="W21" i="4"/>
  <c r="W19" i="4"/>
  <c r="W22" i="4"/>
  <c r="W20" i="4"/>
  <c r="W18" i="4"/>
  <c r="W12" i="4"/>
  <c r="W6" i="4"/>
  <c r="W7" i="4"/>
  <c r="X4" i="4"/>
  <c r="X2" i="4"/>
  <c r="Y3" i="4"/>
  <c r="W13" i="4"/>
  <c r="W8" i="4"/>
  <c r="W14" i="4"/>
  <c r="W9" i="4"/>
  <c r="C11" i="3"/>
  <c r="C15" i="3"/>
  <c r="Q10" i="2"/>
  <c r="R10" i="3"/>
  <c r="O10" i="3"/>
  <c r="C15" i="2"/>
  <c r="Q11" i="2"/>
  <c r="R34" i="3"/>
  <c r="R32" i="3"/>
  <c r="R30" i="3"/>
  <c r="R28" i="3"/>
  <c r="R26" i="3"/>
  <c r="R24" i="3"/>
  <c r="R22" i="3"/>
  <c r="R20" i="3"/>
  <c r="R35" i="3"/>
  <c r="R33" i="3"/>
  <c r="R31" i="3"/>
  <c r="R29" i="3"/>
  <c r="R27" i="3"/>
  <c r="R25" i="3"/>
  <c r="R23" i="3"/>
  <c r="R21" i="3"/>
  <c r="R17" i="3"/>
  <c r="R13" i="3"/>
  <c r="R12" i="3"/>
  <c r="R7" i="3"/>
  <c r="R18" i="3"/>
  <c r="R16" i="3"/>
  <c r="R8" i="3"/>
  <c r="R6" i="3"/>
  <c r="R19" i="3"/>
  <c r="S3" i="3"/>
  <c r="T4" i="3"/>
  <c r="R9" i="3"/>
  <c r="R14" i="3"/>
  <c r="C17" i="1"/>
  <c r="D15" i="1"/>
  <c r="S15" i="1" s="1"/>
  <c r="R15" i="1"/>
  <c r="P14" i="1"/>
  <c r="Q14" i="1"/>
  <c r="R14" i="1"/>
  <c r="P10" i="3"/>
  <c r="O10" i="2"/>
  <c r="T3" i="1"/>
  <c r="S12" i="1"/>
  <c r="S7" i="1"/>
  <c r="U4" i="1"/>
  <c r="T15" i="1" s="1"/>
  <c r="S6" i="1"/>
  <c r="S8" i="1"/>
  <c r="S9" i="1"/>
  <c r="S10" i="1"/>
  <c r="C19" i="1" s="1"/>
  <c r="S13" i="1"/>
  <c r="S11" i="1"/>
  <c r="C10" i="4"/>
  <c r="S9" i="4"/>
  <c r="T9" i="4"/>
  <c r="S14" i="1"/>
  <c r="X22" i="4" l="1"/>
  <c r="X19" i="4"/>
  <c r="X18" i="4"/>
  <c r="X20" i="4"/>
  <c r="X21" i="4"/>
  <c r="X7" i="4"/>
  <c r="Y4" i="4"/>
  <c r="Z3" i="4"/>
  <c r="X12" i="4"/>
  <c r="X6" i="4"/>
  <c r="Y2" i="4"/>
  <c r="X8" i="4"/>
  <c r="X13" i="4"/>
  <c r="X14" i="4"/>
  <c r="X9" i="4"/>
  <c r="D10" i="4"/>
  <c r="Y10" i="4" s="1"/>
  <c r="S35" i="3"/>
  <c r="S33" i="3"/>
  <c r="S31" i="3"/>
  <c r="S29" i="3"/>
  <c r="S27" i="3"/>
  <c r="S25" i="3"/>
  <c r="S23" i="3"/>
  <c r="S21" i="3"/>
  <c r="S34" i="3"/>
  <c r="S26" i="3"/>
  <c r="S7" i="3"/>
  <c r="S32" i="3"/>
  <c r="S24" i="3"/>
  <c r="S20" i="3"/>
  <c r="S18" i="3"/>
  <c r="S16" i="3"/>
  <c r="S8" i="3"/>
  <c r="S30" i="3"/>
  <c r="S22" i="3"/>
  <c r="S19" i="3"/>
  <c r="S6" i="3"/>
  <c r="S13" i="3"/>
  <c r="S17" i="3"/>
  <c r="T2" i="3"/>
  <c r="U4" i="3"/>
  <c r="T3" i="3"/>
  <c r="S12" i="3"/>
  <c r="T5" i="3"/>
  <c r="S28" i="3"/>
  <c r="S14" i="3"/>
  <c r="S9" i="3"/>
  <c r="S10" i="3"/>
  <c r="C16" i="1"/>
  <c r="P15" i="1"/>
  <c r="Q15" i="1"/>
  <c r="D15" i="2"/>
  <c r="Q15" i="2" s="1"/>
  <c r="D15" i="3"/>
  <c r="R15" i="3" s="1"/>
  <c r="Q15" i="3"/>
  <c r="T15" i="3"/>
  <c r="P15" i="3"/>
  <c r="S15" i="3"/>
  <c r="O15" i="3"/>
  <c r="S31" i="2"/>
  <c r="S3" i="2"/>
  <c r="R12" i="2"/>
  <c r="T4" i="2"/>
  <c r="S15" i="2" s="1"/>
  <c r="S27" i="2"/>
  <c r="S29" i="2"/>
  <c r="R23" i="2"/>
  <c r="R19" i="2"/>
  <c r="R13" i="2"/>
  <c r="R6" i="2"/>
  <c r="R22" i="2"/>
  <c r="R18" i="2"/>
  <c r="R8" i="2"/>
  <c r="S5" i="2"/>
  <c r="R25" i="2"/>
  <c r="R21" i="2"/>
  <c r="R7" i="2"/>
  <c r="R24" i="2"/>
  <c r="R20" i="2"/>
  <c r="R14" i="2"/>
  <c r="R9" i="2"/>
  <c r="R11" i="2"/>
  <c r="R10" i="2"/>
  <c r="T12" i="1"/>
  <c r="T6" i="1"/>
  <c r="U5" i="1"/>
  <c r="T8" i="1"/>
  <c r="T7" i="1"/>
  <c r="V4" i="1"/>
  <c r="U3" i="1"/>
  <c r="T9" i="1"/>
  <c r="T11" i="1"/>
  <c r="T13" i="1"/>
  <c r="T10" i="1"/>
  <c r="T14" i="1"/>
  <c r="D11" i="3"/>
  <c r="D4" i="3" s="1"/>
  <c r="C4" i="3"/>
  <c r="R11" i="3" l="1"/>
  <c r="O11" i="3"/>
  <c r="U6" i="1"/>
  <c r="V5" i="1"/>
  <c r="U8" i="1"/>
  <c r="U7" i="1"/>
  <c r="W4" i="1"/>
  <c r="V3" i="1"/>
  <c r="U2" i="1"/>
  <c r="U12" i="1"/>
  <c r="U9" i="1"/>
  <c r="U10" i="1"/>
  <c r="U11" i="1"/>
  <c r="U13" i="1"/>
  <c r="U14" i="1"/>
  <c r="U15" i="1"/>
  <c r="R15" i="2"/>
  <c r="P15" i="2"/>
  <c r="T16" i="1"/>
  <c r="S16" i="1"/>
  <c r="D16" i="1"/>
  <c r="V16" i="1"/>
  <c r="R16" i="1"/>
  <c r="U16" i="1"/>
  <c r="Q16" i="1"/>
  <c r="C4" i="1"/>
  <c r="T35" i="3"/>
  <c r="T33" i="3"/>
  <c r="T31" i="3"/>
  <c r="T29" i="3"/>
  <c r="T27" i="3"/>
  <c r="T25" i="3"/>
  <c r="T23" i="3"/>
  <c r="T21" i="3"/>
  <c r="T19" i="3"/>
  <c r="T34" i="3"/>
  <c r="T32" i="3"/>
  <c r="T30" i="3"/>
  <c r="T28" i="3"/>
  <c r="T26" i="3"/>
  <c r="T24" i="3"/>
  <c r="T22" i="3"/>
  <c r="T20" i="3"/>
  <c r="T18" i="3"/>
  <c r="T16" i="3"/>
  <c r="T8" i="3"/>
  <c r="T6" i="3"/>
  <c r="T17" i="3"/>
  <c r="T12" i="3"/>
  <c r="U5" i="3"/>
  <c r="T7" i="3"/>
  <c r="V4" i="3"/>
  <c r="U3" i="3"/>
  <c r="T13" i="3"/>
  <c r="T9" i="3"/>
  <c r="T14" i="3"/>
  <c r="T10" i="3"/>
  <c r="W10" i="4"/>
  <c r="U10" i="4"/>
  <c r="Y22" i="4"/>
  <c r="Y20" i="4"/>
  <c r="Y21" i="4"/>
  <c r="Y19" i="4"/>
  <c r="Y18" i="4"/>
  <c r="Y12" i="4"/>
  <c r="AA3" i="4"/>
  <c r="Z5" i="4"/>
  <c r="Y6" i="4"/>
  <c r="Y7" i="4"/>
  <c r="Z4" i="4"/>
  <c r="Z2" i="4"/>
  <c r="S1" i="4"/>
  <c r="Y8" i="4"/>
  <c r="Y13" i="4"/>
  <c r="Y14" i="4"/>
  <c r="Y9" i="4"/>
  <c r="Q11" i="3"/>
  <c r="S11" i="3"/>
  <c r="P11" i="3"/>
  <c r="S12" i="2"/>
  <c r="U4" i="2"/>
  <c r="T27" i="2"/>
  <c r="T5" i="2"/>
  <c r="T29" i="2"/>
  <c r="S25" i="2"/>
  <c r="S24" i="2"/>
  <c r="S23" i="2"/>
  <c r="S22" i="2"/>
  <c r="S21" i="2"/>
  <c r="S20" i="2"/>
  <c r="S19" i="2"/>
  <c r="S18" i="2"/>
  <c r="S13" i="2"/>
  <c r="S8" i="2"/>
  <c r="S7" i="2"/>
  <c r="T3" i="2"/>
  <c r="T31" i="2"/>
  <c r="S6" i="2"/>
  <c r="S14" i="2"/>
  <c r="S9" i="2"/>
  <c r="S10" i="2"/>
  <c r="S11" i="2"/>
  <c r="T10" i="4"/>
  <c r="X10" i="4"/>
  <c r="T11" i="3"/>
  <c r="C16" i="2"/>
  <c r="C11" i="4"/>
  <c r="C15" i="4"/>
  <c r="O15" i="2"/>
  <c r="V10" i="4"/>
  <c r="S10" i="4"/>
  <c r="BT10" i="4"/>
  <c r="D15" i="4" l="1"/>
  <c r="C16" i="4" s="1"/>
  <c r="Y15" i="4"/>
  <c r="X15" i="4"/>
  <c r="T15" i="4"/>
  <c r="S16" i="2"/>
  <c r="O16" i="2"/>
  <c r="D16" i="2"/>
  <c r="Q16" i="2"/>
  <c r="T16" i="2"/>
  <c r="C4" i="2"/>
  <c r="BT11" i="4"/>
  <c r="X11" i="4"/>
  <c r="T11" i="4"/>
  <c r="S11" i="4"/>
  <c r="D11" i="4"/>
  <c r="U11" i="4" s="1"/>
  <c r="C3" i="4"/>
  <c r="U27" i="2"/>
  <c r="U5" i="2"/>
  <c r="U29" i="2"/>
  <c r="T25" i="2"/>
  <c r="T24" i="2"/>
  <c r="T23" i="2"/>
  <c r="T22" i="2"/>
  <c r="T21" i="2"/>
  <c r="T20" i="2"/>
  <c r="T19" i="2"/>
  <c r="T18" i="2"/>
  <c r="T8" i="2"/>
  <c r="T7" i="2"/>
  <c r="T6" i="2"/>
  <c r="U31" i="2"/>
  <c r="U3" i="2"/>
  <c r="T12" i="2"/>
  <c r="T9" i="2"/>
  <c r="V4" i="2"/>
  <c r="T14" i="2"/>
  <c r="T13" i="2"/>
  <c r="T11" i="2"/>
  <c r="T10" i="2"/>
  <c r="T15" i="2"/>
  <c r="Z18" i="4"/>
  <c r="Z19" i="4"/>
  <c r="Z20" i="4"/>
  <c r="Z21" i="4"/>
  <c r="Z12" i="4"/>
  <c r="Z22" i="4"/>
  <c r="AA5" i="4"/>
  <c r="Z6" i="4"/>
  <c r="Z7" i="4"/>
  <c r="AA4" i="4"/>
  <c r="AB3" i="4"/>
  <c r="AA2" i="4"/>
  <c r="Z13" i="4"/>
  <c r="Z8" i="4"/>
  <c r="Z14" i="4"/>
  <c r="Z9" i="4"/>
  <c r="Z10" i="4"/>
  <c r="D17" i="1"/>
  <c r="D4" i="1"/>
  <c r="P16" i="1"/>
  <c r="V8" i="1"/>
  <c r="V7" i="1"/>
  <c r="X4" i="1"/>
  <c r="W3" i="1"/>
  <c r="V6" i="1"/>
  <c r="V12" i="1"/>
  <c r="V9" i="1"/>
  <c r="V10" i="1"/>
  <c r="V11" i="1"/>
  <c r="V13" i="1"/>
  <c r="V14" i="1"/>
  <c r="V15" i="1"/>
  <c r="V17" i="1"/>
  <c r="U34" i="3"/>
  <c r="U32" i="3"/>
  <c r="U30" i="3"/>
  <c r="U28" i="3"/>
  <c r="U26" i="3"/>
  <c r="U24" i="3"/>
  <c r="U22" i="3"/>
  <c r="U33" i="3"/>
  <c r="U25" i="3"/>
  <c r="U6" i="3"/>
  <c r="U31" i="3"/>
  <c r="U23" i="3"/>
  <c r="U19" i="3"/>
  <c r="U17" i="3"/>
  <c r="U12" i="3"/>
  <c r="U29" i="3"/>
  <c r="U21" i="3"/>
  <c r="U7" i="3"/>
  <c r="U35" i="3"/>
  <c r="U18" i="3"/>
  <c r="W4" i="3"/>
  <c r="V3" i="3"/>
  <c r="U27" i="3"/>
  <c r="U16" i="3"/>
  <c r="U8" i="3"/>
  <c r="U20" i="3"/>
  <c r="U9" i="3"/>
  <c r="U14" i="3"/>
  <c r="U13" i="3"/>
  <c r="U10" i="3"/>
  <c r="U11" i="3"/>
  <c r="U15" i="3"/>
  <c r="V34" i="3" l="1"/>
  <c r="V32" i="3"/>
  <c r="V30" i="3"/>
  <c r="V28" i="3"/>
  <c r="V26" i="3"/>
  <c r="V24" i="3"/>
  <c r="V22" i="3"/>
  <c r="V20" i="3"/>
  <c r="V35" i="3"/>
  <c r="V33" i="3"/>
  <c r="V31" i="3"/>
  <c r="V29" i="3"/>
  <c r="V27" i="3"/>
  <c r="V25" i="3"/>
  <c r="V23" i="3"/>
  <c r="V21" i="3"/>
  <c r="V19" i="3"/>
  <c r="V17" i="3"/>
  <c r="V13" i="3"/>
  <c r="V12" i="3"/>
  <c r="V7" i="3"/>
  <c r="V18" i="3"/>
  <c r="V16" i="3"/>
  <c r="V8" i="3"/>
  <c r="V6" i="3"/>
  <c r="X4" i="3"/>
  <c r="W3" i="3"/>
  <c r="V14" i="3"/>
  <c r="V9" i="3"/>
  <c r="V10" i="3"/>
  <c r="V15" i="3"/>
  <c r="V11" i="3"/>
  <c r="AA21" i="4"/>
  <c r="AA19" i="4"/>
  <c r="AA22" i="4"/>
  <c r="AA20" i="4"/>
  <c r="AA12" i="4"/>
  <c r="AA18" i="4"/>
  <c r="AA6" i="4"/>
  <c r="AA7" i="4"/>
  <c r="AB4" i="4"/>
  <c r="AC3" i="4"/>
  <c r="AB2" i="4"/>
  <c r="AA8" i="4"/>
  <c r="AA13" i="4"/>
  <c r="AA14" i="4"/>
  <c r="AA9" i="4"/>
  <c r="AA10" i="4"/>
  <c r="V29" i="2"/>
  <c r="U25" i="2"/>
  <c r="U24" i="2"/>
  <c r="U23" i="2"/>
  <c r="U22" i="2"/>
  <c r="U21" i="2"/>
  <c r="U20" i="2"/>
  <c r="U19" i="2"/>
  <c r="U18" i="2"/>
  <c r="U8" i="2"/>
  <c r="U7" i="2"/>
  <c r="U6" i="2"/>
  <c r="V3" i="2"/>
  <c r="V2" i="2"/>
  <c r="U12" i="2"/>
  <c r="V27" i="2"/>
  <c r="V5" i="2"/>
  <c r="W4" i="2"/>
  <c r="U14" i="2"/>
  <c r="U13" i="2"/>
  <c r="U9" i="2"/>
  <c r="U11" i="2"/>
  <c r="U10" i="2"/>
  <c r="U15" i="2"/>
  <c r="AA11" i="4"/>
  <c r="W16" i="4"/>
  <c r="S16" i="4"/>
  <c r="Z16" i="4"/>
  <c r="V16" i="4"/>
  <c r="D16" i="4"/>
  <c r="C17" i="4" s="1"/>
  <c r="Y16" i="4"/>
  <c r="U16" i="4"/>
  <c r="T16" i="4"/>
  <c r="AB16" i="4"/>
  <c r="X16" i="4"/>
  <c r="AA15" i="4"/>
  <c r="T17" i="1"/>
  <c r="R17" i="1"/>
  <c r="Q17" i="1"/>
  <c r="S17" i="1"/>
  <c r="P17" i="1"/>
  <c r="U17" i="1"/>
  <c r="V15" i="4"/>
  <c r="U16" i="2"/>
  <c r="C17" i="2"/>
  <c r="D4" i="2"/>
  <c r="Z15" i="4"/>
  <c r="S15" i="4"/>
  <c r="X3" i="1"/>
  <c r="W12" i="1"/>
  <c r="W8" i="1"/>
  <c r="X5" i="1"/>
  <c r="W6" i="1"/>
  <c r="W7" i="1"/>
  <c r="Y4" i="1"/>
  <c r="W9" i="1"/>
  <c r="W13" i="1"/>
  <c r="W10" i="1"/>
  <c r="W11" i="1"/>
  <c r="W14" i="1"/>
  <c r="W15" i="1"/>
  <c r="W17" i="1"/>
  <c r="W16" i="1"/>
  <c r="D3" i="4"/>
  <c r="V11" i="4"/>
  <c r="Z11" i="4"/>
  <c r="W11" i="4"/>
  <c r="Y11" i="4"/>
  <c r="P16" i="2"/>
  <c r="R16" i="2"/>
  <c r="BT15" i="4"/>
  <c r="U15" i="4"/>
  <c r="W15" i="4"/>
  <c r="U17" i="2" l="1"/>
  <c r="O17" i="2"/>
  <c r="R17" i="2"/>
  <c r="D17" i="2"/>
  <c r="Q17" i="2" s="1"/>
  <c r="AB17" i="4"/>
  <c r="T17" i="4"/>
  <c r="Z17" i="4"/>
  <c r="U17" i="4"/>
  <c r="S17" i="4"/>
  <c r="AC17" i="4"/>
  <c r="W17" i="4"/>
  <c r="D17" i="4"/>
  <c r="BT17" i="4" s="1"/>
  <c r="AA17" i="4"/>
  <c r="V17" i="4"/>
  <c r="AA16" i="4"/>
  <c r="BT16" i="4"/>
  <c r="W3" i="2"/>
  <c r="W31" i="2"/>
  <c r="V12" i="2"/>
  <c r="X4" i="2"/>
  <c r="W27" i="2"/>
  <c r="V22" i="2"/>
  <c r="V18" i="2"/>
  <c r="V8" i="2"/>
  <c r="V25" i="2"/>
  <c r="V21" i="2"/>
  <c r="V7" i="2"/>
  <c r="V24" i="2"/>
  <c r="V20" i="2"/>
  <c r="V6" i="2"/>
  <c r="W29" i="2"/>
  <c r="V23" i="2"/>
  <c r="V19" i="2"/>
  <c r="V13" i="2"/>
  <c r="W5" i="2"/>
  <c r="V14" i="2"/>
  <c r="V9" i="2"/>
  <c r="V10" i="2"/>
  <c r="V11" i="2"/>
  <c r="V15" i="2"/>
  <c r="V16" i="2"/>
  <c r="AB20" i="4"/>
  <c r="AB21" i="4"/>
  <c r="AB22" i="4"/>
  <c r="AB18" i="4"/>
  <c r="AB19" i="4"/>
  <c r="AB7" i="4"/>
  <c r="AC4" i="4"/>
  <c r="AD3" i="4"/>
  <c r="AB12" i="4"/>
  <c r="AB6" i="4"/>
  <c r="AC2" i="4"/>
  <c r="AB13" i="4"/>
  <c r="AB8" i="4"/>
  <c r="AB14" i="4"/>
  <c r="AB9" i="4"/>
  <c r="AB10" i="4"/>
  <c r="AB11" i="4"/>
  <c r="AB15" i="4"/>
  <c r="W35" i="3"/>
  <c r="W33" i="3"/>
  <c r="W31" i="3"/>
  <c r="W29" i="3"/>
  <c r="W27" i="3"/>
  <c r="W25" i="3"/>
  <c r="W23" i="3"/>
  <c r="W21" i="3"/>
  <c r="W32" i="3"/>
  <c r="W24" i="3"/>
  <c r="W7" i="3"/>
  <c r="W30" i="3"/>
  <c r="W22" i="3"/>
  <c r="W18" i="3"/>
  <c r="W16" i="3"/>
  <c r="W8" i="3"/>
  <c r="X5" i="3"/>
  <c r="W28" i="3"/>
  <c r="W20" i="3"/>
  <c r="W6" i="3"/>
  <c r="W17" i="3"/>
  <c r="W19" i="3"/>
  <c r="W34" i="3"/>
  <c r="W12" i="3"/>
  <c r="Y4" i="3"/>
  <c r="X3" i="3"/>
  <c r="W13" i="3"/>
  <c r="W26" i="3"/>
  <c r="W14" i="3"/>
  <c r="W9" i="3"/>
  <c r="W10" i="3"/>
  <c r="W15" i="3"/>
  <c r="W11" i="3"/>
  <c r="X12" i="1"/>
  <c r="X6" i="1"/>
  <c r="Y3" i="1"/>
  <c r="X8" i="1"/>
  <c r="X7" i="1"/>
  <c r="Y5" i="1"/>
  <c r="Z4" i="1"/>
  <c r="X9" i="1"/>
  <c r="X13" i="1"/>
  <c r="X10" i="1"/>
  <c r="X11" i="1"/>
  <c r="X14" i="1"/>
  <c r="X15" i="1"/>
  <c r="X17" i="1"/>
  <c r="X16" i="1"/>
  <c r="AC22" i="4" l="1"/>
  <c r="AC20" i="4"/>
  <c r="AC21" i="4"/>
  <c r="AC19" i="4"/>
  <c r="AC18" i="4"/>
  <c r="AC12" i="4"/>
  <c r="AE3" i="4"/>
  <c r="AC6" i="4"/>
  <c r="AC7" i="4"/>
  <c r="AD4" i="4"/>
  <c r="AD2" i="4"/>
  <c r="AC13" i="4"/>
  <c r="AC8" i="4"/>
  <c r="AC14" i="4"/>
  <c r="AC9" i="4"/>
  <c r="AC10" i="4"/>
  <c r="AC15" i="4"/>
  <c r="AC11" i="4"/>
  <c r="AC16" i="4"/>
  <c r="X35" i="3"/>
  <c r="X33" i="3"/>
  <c r="X31" i="3"/>
  <c r="X29" i="3"/>
  <c r="X27" i="3"/>
  <c r="X25" i="3"/>
  <c r="X23" i="3"/>
  <c r="X21" i="3"/>
  <c r="X19" i="3"/>
  <c r="X34" i="3"/>
  <c r="X32" i="3"/>
  <c r="X30" i="3"/>
  <c r="X28" i="3"/>
  <c r="X26" i="3"/>
  <c r="X24" i="3"/>
  <c r="X22" i="3"/>
  <c r="X18" i="3"/>
  <c r="X16" i="3"/>
  <c r="X8" i="3"/>
  <c r="Y5" i="3"/>
  <c r="X20" i="3"/>
  <c r="X6" i="3"/>
  <c r="X17" i="3"/>
  <c r="X12" i="3"/>
  <c r="Y2" i="3"/>
  <c r="Z4" i="3"/>
  <c r="Y3" i="3"/>
  <c r="X7" i="3"/>
  <c r="X9" i="3"/>
  <c r="X14" i="3"/>
  <c r="X13" i="3"/>
  <c r="X10" i="3"/>
  <c r="X15" i="3"/>
  <c r="X11" i="3"/>
  <c r="X31" i="2"/>
  <c r="W12" i="2"/>
  <c r="Y4" i="2"/>
  <c r="X27" i="2"/>
  <c r="X5" i="2"/>
  <c r="X29" i="2"/>
  <c r="W25" i="2"/>
  <c r="W24" i="2"/>
  <c r="W23" i="2"/>
  <c r="W22" i="2"/>
  <c r="W21" i="2"/>
  <c r="W20" i="2"/>
  <c r="W19" i="2"/>
  <c r="W18" i="2"/>
  <c r="W13" i="2"/>
  <c r="W8" i="2"/>
  <c r="W7" i="2"/>
  <c r="X3" i="2"/>
  <c r="W6" i="2"/>
  <c r="W14" i="2"/>
  <c r="W9" i="2"/>
  <c r="W11" i="2"/>
  <c r="W10" i="2"/>
  <c r="W15" i="2"/>
  <c r="W16" i="2"/>
  <c r="Y17" i="4"/>
  <c r="X17" i="4"/>
  <c r="S17" i="2"/>
  <c r="P17" i="2"/>
  <c r="Y6" i="1"/>
  <c r="Y8" i="1"/>
  <c r="Y7" i="1"/>
  <c r="Z5" i="1"/>
  <c r="AA4" i="1"/>
  <c r="Y2" i="1"/>
  <c r="Y12" i="1"/>
  <c r="Z3" i="1"/>
  <c r="Y9" i="1"/>
  <c r="Y13" i="1"/>
  <c r="Y11" i="1"/>
  <c r="Y10" i="1"/>
  <c r="Y14" i="1"/>
  <c r="Y15" i="1"/>
  <c r="Y17" i="1"/>
  <c r="Y16" i="1"/>
  <c r="V17" i="2"/>
  <c r="W17" i="2"/>
  <c r="T17" i="2"/>
  <c r="Z8" i="1" l="1"/>
  <c r="Z7" i="1"/>
  <c r="AA5" i="1"/>
  <c r="AB4" i="1"/>
  <c r="AA3" i="1"/>
  <c r="Z12" i="1"/>
  <c r="Z6" i="1"/>
  <c r="Z9" i="1"/>
  <c r="Z13" i="1"/>
  <c r="Z10" i="1"/>
  <c r="Z11" i="1"/>
  <c r="Z14" i="1"/>
  <c r="Z15" i="1"/>
  <c r="Z17" i="1"/>
  <c r="Z16" i="1"/>
  <c r="Y27" i="2"/>
  <c r="Y5" i="2"/>
  <c r="Y29" i="2"/>
  <c r="X25" i="2"/>
  <c r="X24" i="2"/>
  <c r="X23" i="2"/>
  <c r="X22" i="2"/>
  <c r="X21" i="2"/>
  <c r="X20" i="2"/>
  <c r="X19" i="2"/>
  <c r="X18" i="2"/>
  <c r="X8" i="2"/>
  <c r="X7" i="2"/>
  <c r="X6" i="2"/>
  <c r="Z4" i="2"/>
  <c r="X12" i="2"/>
  <c r="X9" i="2"/>
  <c r="Y31" i="2"/>
  <c r="Y3" i="2"/>
  <c r="X14" i="2"/>
  <c r="X13" i="2"/>
  <c r="X11" i="2"/>
  <c r="X10" i="2"/>
  <c r="X15" i="2"/>
  <c r="X16" i="2"/>
  <c r="X17" i="2"/>
  <c r="AD18" i="4"/>
  <c r="AD21" i="4"/>
  <c r="AD22" i="4"/>
  <c r="AD19" i="4"/>
  <c r="AD20" i="4"/>
  <c r="AD12" i="4"/>
  <c r="AD6" i="4"/>
  <c r="AD7" i="4"/>
  <c r="AE4" i="4"/>
  <c r="AE2" i="4"/>
  <c r="AF3" i="4"/>
  <c r="AD13" i="4"/>
  <c r="AD8" i="4"/>
  <c r="AD14" i="4"/>
  <c r="AD9" i="4"/>
  <c r="AD10" i="4"/>
  <c r="AD15" i="4"/>
  <c r="AD11" i="4"/>
  <c r="AD16" i="4"/>
  <c r="AD17" i="4"/>
  <c r="Y34" i="3"/>
  <c r="Y32" i="3"/>
  <c r="Y30" i="3"/>
  <c r="Y28" i="3"/>
  <c r="Y26" i="3"/>
  <c r="Y24" i="3"/>
  <c r="Y22" i="3"/>
  <c r="Y31" i="3"/>
  <c r="Y23" i="3"/>
  <c r="Y20" i="3"/>
  <c r="Y6" i="3"/>
  <c r="AA4" i="3"/>
  <c r="Y29" i="3"/>
  <c r="Y21" i="3"/>
  <c r="Y17" i="3"/>
  <c r="Y12" i="3"/>
  <c r="Y35" i="3"/>
  <c r="Y27" i="3"/>
  <c r="Y19" i="3"/>
  <c r="Y7" i="3"/>
  <c r="Y33" i="3"/>
  <c r="Y16" i="3"/>
  <c r="Z3" i="3"/>
  <c r="Y25" i="3"/>
  <c r="Y8" i="3"/>
  <c r="Z5" i="3"/>
  <c r="Y18" i="3"/>
  <c r="Y14" i="3"/>
  <c r="Y13" i="3"/>
  <c r="Y9" i="3"/>
  <c r="Y10" i="3"/>
  <c r="Y15" i="3"/>
  <c r="Y11" i="3"/>
  <c r="AE21" i="4" l="1"/>
  <c r="AE19" i="4"/>
  <c r="AE22" i="4"/>
  <c r="AE20" i="4"/>
  <c r="AE18" i="4"/>
  <c r="AE12" i="4"/>
  <c r="AE6" i="4"/>
  <c r="AE7" i="4"/>
  <c r="AF4" i="4"/>
  <c r="AF2" i="4"/>
  <c r="AG3" i="4"/>
  <c r="AE13" i="4"/>
  <c r="AE8" i="4"/>
  <c r="AE14" i="4"/>
  <c r="AE9" i="4"/>
  <c r="AE10" i="4"/>
  <c r="AE15" i="4"/>
  <c r="AE11" i="4"/>
  <c r="AE16" i="4"/>
  <c r="AE17" i="4"/>
  <c r="AB3" i="1"/>
  <c r="AA12" i="1"/>
  <c r="AA7" i="1"/>
  <c r="AC4" i="1"/>
  <c r="AA6" i="1"/>
  <c r="AA8" i="1"/>
  <c r="AB5" i="1"/>
  <c r="AA9" i="1"/>
  <c r="AA13" i="1"/>
  <c r="AA10" i="1"/>
  <c r="AA11" i="1"/>
  <c r="AA14" i="1"/>
  <c r="AA15" i="1"/>
  <c r="AA17" i="1"/>
  <c r="AA16" i="1"/>
  <c r="Z29" i="2"/>
  <c r="Y25" i="2"/>
  <c r="Y24" i="2"/>
  <c r="Y23" i="2"/>
  <c r="Y22" i="2"/>
  <c r="Y21" i="2"/>
  <c r="Y20" i="2"/>
  <c r="Y19" i="2"/>
  <c r="Y18" i="2"/>
  <c r="Y8" i="2"/>
  <c r="Y7" i="2"/>
  <c r="Y6" i="2"/>
  <c r="Z3" i="2"/>
  <c r="Z31" i="2"/>
  <c r="Y12" i="2"/>
  <c r="Z5" i="2"/>
  <c r="Z27" i="2"/>
  <c r="AA4" i="2"/>
  <c r="Y13" i="2"/>
  <c r="Y14" i="2"/>
  <c r="Y9" i="2"/>
  <c r="Y10" i="2"/>
  <c r="Y11" i="2"/>
  <c r="Y15" i="2"/>
  <c r="Y16" i="2"/>
  <c r="Y17" i="2"/>
  <c r="Z34" i="3"/>
  <c r="Z32" i="3"/>
  <c r="Z30" i="3"/>
  <c r="Z28" i="3"/>
  <c r="Z26" i="3"/>
  <c r="Z24" i="3"/>
  <c r="Z22" i="3"/>
  <c r="Z20" i="3"/>
  <c r="Z18" i="3"/>
  <c r="Z35" i="3"/>
  <c r="Z33" i="3"/>
  <c r="Z31" i="3"/>
  <c r="Z29" i="3"/>
  <c r="Z27" i="3"/>
  <c r="Z25" i="3"/>
  <c r="Z23" i="3"/>
  <c r="Z21" i="3"/>
  <c r="Z17" i="3"/>
  <c r="Z13" i="3"/>
  <c r="Z12" i="3"/>
  <c r="Z19" i="3"/>
  <c r="Z7" i="3"/>
  <c r="Z16" i="3"/>
  <c r="Z8" i="3"/>
  <c r="AA5" i="3"/>
  <c r="AB4" i="3"/>
  <c r="AA3" i="3"/>
  <c r="Z6" i="3"/>
  <c r="Z9" i="3"/>
  <c r="Z14" i="3"/>
  <c r="Z10" i="3"/>
  <c r="Z15" i="3"/>
  <c r="Z11" i="3"/>
  <c r="AB12" i="1" l="1"/>
  <c r="AB6" i="1"/>
  <c r="AB8" i="1"/>
  <c r="AB7" i="1"/>
  <c r="AC5" i="1"/>
  <c r="AD4" i="1"/>
  <c r="AC3" i="1"/>
  <c r="AB9" i="1"/>
  <c r="AB13" i="1"/>
  <c r="AB10" i="1"/>
  <c r="AB11" i="1"/>
  <c r="AB14" i="1"/>
  <c r="AB15" i="1"/>
  <c r="AB17" i="1"/>
  <c r="AB16" i="1"/>
  <c r="AA35" i="3"/>
  <c r="AA33" i="3"/>
  <c r="AA31" i="3"/>
  <c r="AA29" i="3"/>
  <c r="AA27" i="3"/>
  <c r="AA25" i="3"/>
  <c r="AA23" i="3"/>
  <c r="AA21" i="3"/>
  <c r="AA30" i="3"/>
  <c r="AA22" i="3"/>
  <c r="AA19" i="3"/>
  <c r="AA7" i="3"/>
  <c r="AA28" i="3"/>
  <c r="AA16" i="3"/>
  <c r="AA8" i="3"/>
  <c r="AB5" i="3"/>
  <c r="AA34" i="3"/>
  <c r="AA26" i="3"/>
  <c r="AA18" i="3"/>
  <c r="AA6" i="3"/>
  <c r="AA12" i="3"/>
  <c r="AA32" i="3"/>
  <c r="AA20" i="3"/>
  <c r="AA13" i="3"/>
  <c r="AB3" i="3"/>
  <c r="AA24" i="3"/>
  <c r="AA17" i="3"/>
  <c r="AC4" i="3"/>
  <c r="AA9" i="3"/>
  <c r="AA14" i="3"/>
  <c r="AA10" i="3"/>
  <c r="AA15" i="3"/>
  <c r="AA11" i="3"/>
  <c r="AF22" i="4"/>
  <c r="AF19" i="4"/>
  <c r="AF20" i="4"/>
  <c r="AF21" i="4"/>
  <c r="AF18" i="4"/>
  <c r="AF7" i="4"/>
  <c r="AG4" i="4"/>
  <c r="AF12" i="4"/>
  <c r="AH3" i="4"/>
  <c r="AF6" i="4"/>
  <c r="AG2" i="4"/>
  <c r="AF13" i="4"/>
  <c r="AF8" i="4"/>
  <c r="AF14" i="4"/>
  <c r="AF9" i="4"/>
  <c r="AF10" i="4"/>
  <c r="AF11" i="4"/>
  <c r="AF15" i="4"/>
  <c r="AF16" i="4"/>
  <c r="AF17" i="4"/>
  <c r="AA3" i="2"/>
  <c r="AA31" i="2"/>
  <c r="Z12" i="2"/>
  <c r="AB4" i="2"/>
  <c r="AA27" i="2"/>
  <c r="Z25" i="2"/>
  <c r="Z21" i="2"/>
  <c r="Z7" i="2"/>
  <c r="Z6" i="2"/>
  <c r="Z24" i="2"/>
  <c r="Z20" i="2"/>
  <c r="AA5" i="2"/>
  <c r="AA29" i="2"/>
  <c r="Z23" i="2"/>
  <c r="Z19" i="2"/>
  <c r="Z13" i="2"/>
  <c r="Z22" i="2"/>
  <c r="Z18" i="2"/>
  <c r="Z8" i="2"/>
  <c r="Z14" i="2"/>
  <c r="Z9" i="2"/>
  <c r="Z11" i="2"/>
  <c r="Z10" i="2"/>
  <c r="Z15" i="2"/>
  <c r="Z16" i="2"/>
  <c r="Z17" i="2"/>
  <c r="AB31" i="2" l="1"/>
  <c r="AA12" i="2"/>
  <c r="AC4" i="2"/>
  <c r="AB27" i="2"/>
  <c r="AB5" i="2"/>
  <c r="AB29" i="2"/>
  <c r="AA25" i="2"/>
  <c r="AA24" i="2"/>
  <c r="AA23" i="2"/>
  <c r="AA22" i="2"/>
  <c r="AA21" i="2"/>
  <c r="AA20" i="2"/>
  <c r="AA19" i="2"/>
  <c r="AA18" i="2"/>
  <c r="AA13" i="2"/>
  <c r="AA8" i="2"/>
  <c r="AA7" i="2"/>
  <c r="AB3" i="2"/>
  <c r="AA6" i="2"/>
  <c r="AA14" i="2"/>
  <c r="AA9" i="2"/>
  <c r="AA10" i="2"/>
  <c r="AA11" i="2"/>
  <c r="AA15" i="2"/>
  <c r="AA16" i="2"/>
  <c r="AA17" i="2"/>
  <c r="AB35" i="3"/>
  <c r="AB33" i="3"/>
  <c r="AB31" i="3"/>
  <c r="AB29" i="3"/>
  <c r="AB27" i="3"/>
  <c r="AB25" i="3"/>
  <c r="AB23" i="3"/>
  <c r="AB21" i="3"/>
  <c r="AB19" i="3"/>
  <c r="AB34" i="3"/>
  <c r="AB32" i="3"/>
  <c r="AB30" i="3"/>
  <c r="AB28" i="3"/>
  <c r="AB26" i="3"/>
  <c r="AB24" i="3"/>
  <c r="AB22" i="3"/>
  <c r="AB16" i="3"/>
  <c r="AB8" i="3"/>
  <c r="AC5" i="3"/>
  <c r="AB18" i="3"/>
  <c r="AB6" i="3"/>
  <c r="AB20" i="3"/>
  <c r="AB17" i="3"/>
  <c r="AB12" i="3"/>
  <c r="AC3" i="3"/>
  <c r="AB7" i="3"/>
  <c r="AD4" i="3"/>
  <c r="AB9" i="3"/>
  <c r="AB14" i="3"/>
  <c r="AB13" i="3"/>
  <c r="AB10" i="3"/>
  <c r="AB15" i="3"/>
  <c r="AB11" i="3"/>
  <c r="AC6" i="1"/>
  <c r="AC8" i="1"/>
  <c r="AC7" i="1"/>
  <c r="AD5" i="1"/>
  <c r="AE4" i="1"/>
  <c r="AD3" i="1"/>
  <c r="AC12" i="1"/>
  <c r="AC9" i="1"/>
  <c r="AC13" i="1"/>
  <c r="AC11" i="1"/>
  <c r="AC10" i="1"/>
  <c r="AC14" i="1"/>
  <c r="AC15" i="1"/>
  <c r="AC17" i="1"/>
  <c r="AC16" i="1"/>
  <c r="AG22" i="4"/>
  <c r="AG20" i="4"/>
  <c r="AG21" i="4"/>
  <c r="AG19" i="4"/>
  <c r="AG18" i="4"/>
  <c r="AG12" i="4"/>
  <c r="AI3" i="4"/>
  <c r="AG6" i="4"/>
  <c r="AG7" i="4"/>
  <c r="AH4" i="4"/>
  <c r="AH2" i="4"/>
  <c r="AG13" i="4"/>
  <c r="AG8" i="4"/>
  <c r="AG14" i="4"/>
  <c r="AG9" i="4"/>
  <c r="AG10" i="4"/>
  <c r="AG15" i="4"/>
  <c r="AG11" i="4"/>
  <c r="AG16" i="4"/>
  <c r="AG17" i="4"/>
  <c r="AD8" i="1" l="1"/>
  <c r="AD7" i="1"/>
  <c r="AE5" i="1"/>
  <c r="AF4" i="1"/>
  <c r="AD2" i="1"/>
  <c r="AE3" i="1"/>
  <c r="AD6" i="1"/>
  <c r="AD12" i="1"/>
  <c r="AD9" i="1"/>
  <c r="AD10" i="1"/>
  <c r="AD11" i="1"/>
  <c r="AD13" i="1"/>
  <c r="AD14" i="1"/>
  <c r="AD15" i="1"/>
  <c r="AD17" i="1"/>
  <c r="AD16" i="1"/>
  <c r="AC27" i="2"/>
  <c r="AC5" i="2"/>
  <c r="AC29" i="2"/>
  <c r="AB25" i="2"/>
  <c r="AB24" i="2"/>
  <c r="AB23" i="2"/>
  <c r="AB22" i="2"/>
  <c r="AB21" i="2"/>
  <c r="AB20" i="2"/>
  <c r="AB19" i="2"/>
  <c r="AB18" i="2"/>
  <c r="AB8" i="2"/>
  <c r="AB7" i="2"/>
  <c r="AB6" i="2"/>
  <c r="AB12" i="2"/>
  <c r="AB9" i="2"/>
  <c r="AC31" i="2"/>
  <c r="AC3" i="2"/>
  <c r="AD4" i="2"/>
  <c r="AB14" i="2"/>
  <c r="AB13" i="2"/>
  <c r="AB11" i="2"/>
  <c r="AB10" i="2"/>
  <c r="AB15" i="2"/>
  <c r="AB16" i="2"/>
  <c r="AB17" i="2"/>
  <c r="AH18" i="4"/>
  <c r="AH19" i="4"/>
  <c r="AH20" i="4"/>
  <c r="AH21" i="4"/>
  <c r="AH22" i="4"/>
  <c r="AH12" i="4"/>
  <c r="AH6" i="4"/>
  <c r="AH7" i="4"/>
  <c r="AI4" i="4"/>
  <c r="AJ3" i="4"/>
  <c r="AI2" i="4"/>
  <c r="AH8" i="4"/>
  <c r="AH13" i="4"/>
  <c r="AH14" i="4"/>
  <c r="AH9" i="4"/>
  <c r="AH10" i="4"/>
  <c r="AH11" i="4"/>
  <c r="AH15" i="4"/>
  <c r="AH16" i="4"/>
  <c r="AH17" i="4"/>
  <c r="AC34" i="3"/>
  <c r="AC32" i="3"/>
  <c r="AC30" i="3"/>
  <c r="AC28" i="3"/>
  <c r="AC26" i="3"/>
  <c r="AC24" i="3"/>
  <c r="AC22" i="3"/>
  <c r="AC29" i="3"/>
  <c r="AC21" i="3"/>
  <c r="AC18" i="3"/>
  <c r="AC6" i="3"/>
  <c r="AE4" i="3"/>
  <c r="AC35" i="3"/>
  <c r="AC27" i="3"/>
  <c r="AC20" i="3"/>
  <c r="AC17" i="3"/>
  <c r="AC12" i="3"/>
  <c r="AC33" i="3"/>
  <c r="AC25" i="3"/>
  <c r="AC7" i="3"/>
  <c r="AC31" i="3"/>
  <c r="AC19" i="3"/>
  <c r="AC8" i="3"/>
  <c r="AD3" i="3"/>
  <c r="AC23" i="3"/>
  <c r="AD5" i="3"/>
  <c r="AC16" i="3"/>
  <c r="AD2" i="3"/>
  <c r="AC9" i="3"/>
  <c r="AC14" i="3"/>
  <c r="AC13" i="3"/>
  <c r="AC10" i="3"/>
  <c r="AC15" i="3"/>
  <c r="AC11" i="3"/>
  <c r="AD34" i="3" l="1"/>
  <c r="AD32" i="3"/>
  <c r="AD30" i="3"/>
  <c r="AD28" i="3"/>
  <c r="AD26" i="3"/>
  <c r="AD24" i="3"/>
  <c r="AD22" i="3"/>
  <c r="AD20" i="3"/>
  <c r="AD18" i="3"/>
  <c r="AD35" i="3"/>
  <c r="AD33" i="3"/>
  <c r="AD31" i="3"/>
  <c r="AD29" i="3"/>
  <c r="AD27" i="3"/>
  <c r="AD25" i="3"/>
  <c r="AD23" i="3"/>
  <c r="AD21" i="3"/>
  <c r="AD17" i="3"/>
  <c r="AD13" i="3"/>
  <c r="AD12" i="3"/>
  <c r="AD7" i="3"/>
  <c r="AD19" i="3"/>
  <c r="AD16" i="3"/>
  <c r="AD8" i="3"/>
  <c r="AE5" i="3"/>
  <c r="AF4" i="3"/>
  <c r="AD6" i="3"/>
  <c r="AE3" i="3"/>
  <c r="AD14" i="3"/>
  <c r="AD9" i="3"/>
  <c r="AD10" i="3"/>
  <c r="AD15" i="3"/>
  <c r="AD11" i="3"/>
  <c r="AI21" i="4"/>
  <c r="AI19" i="4"/>
  <c r="AI22" i="4"/>
  <c r="AI20" i="4"/>
  <c r="AI18" i="4"/>
  <c r="AI12" i="4"/>
  <c r="AI6" i="4"/>
  <c r="AI7" i="4"/>
  <c r="AJ4" i="4"/>
  <c r="AK3" i="4"/>
  <c r="AJ2" i="4"/>
  <c r="AI13" i="4"/>
  <c r="AI8" i="4"/>
  <c r="AI14" i="4"/>
  <c r="AI9" i="4"/>
  <c r="AI10" i="4"/>
  <c r="AI15" i="4"/>
  <c r="AI11" i="4"/>
  <c r="AI16" i="4"/>
  <c r="AI17" i="4"/>
  <c r="AF3" i="1"/>
  <c r="AE12" i="1"/>
  <c r="AE8" i="1"/>
  <c r="AF5" i="1"/>
  <c r="AE6" i="1"/>
  <c r="AE7" i="1"/>
  <c r="AG4" i="1"/>
  <c r="AE9" i="1"/>
  <c r="AE10" i="1"/>
  <c r="AE11" i="1"/>
  <c r="AE13" i="1"/>
  <c r="AE14" i="1"/>
  <c r="AE15" i="1"/>
  <c r="AE17" i="1"/>
  <c r="AE16" i="1"/>
  <c r="AD29" i="2"/>
  <c r="AC25" i="2"/>
  <c r="AC24" i="2"/>
  <c r="AC23" i="2"/>
  <c r="AC22" i="2"/>
  <c r="AC21" i="2"/>
  <c r="AC20" i="2"/>
  <c r="AC19" i="2"/>
  <c r="AC18" i="2"/>
  <c r="AC8" i="2"/>
  <c r="AC7" i="2"/>
  <c r="AC6" i="2"/>
  <c r="AD3" i="2"/>
  <c r="AD31" i="2"/>
  <c r="AC12" i="2"/>
  <c r="AD5" i="2"/>
  <c r="AE4" i="2"/>
  <c r="AD27" i="2"/>
  <c r="AC14" i="2"/>
  <c r="AC9" i="2"/>
  <c r="AC13" i="2"/>
  <c r="AC10" i="2"/>
  <c r="AC11" i="2"/>
  <c r="AC15" i="2"/>
  <c r="AC16" i="2"/>
  <c r="AC17" i="2"/>
  <c r="AE3" i="2" l="1"/>
  <c r="AE31" i="2"/>
  <c r="AD12" i="2"/>
  <c r="AF4" i="2"/>
  <c r="AE27" i="2"/>
  <c r="AD24" i="2"/>
  <c r="AD20" i="2"/>
  <c r="AE29" i="2"/>
  <c r="AD23" i="2"/>
  <c r="AD19" i="2"/>
  <c r="AD13" i="2"/>
  <c r="AD22" i="2"/>
  <c r="AD18" i="2"/>
  <c r="AD8" i="2"/>
  <c r="AD6" i="2"/>
  <c r="AD25" i="2"/>
  <c r="AD21" i="2"/>
  <c r="AD7" i="2"/>
  <c r="AE5" i="2"/>
  <c r="AD14" i="2"/>
  <c r="AD9" i="2"/>
  <c r="AD11" i="2"/>
  <c r="AD10" i="2"/>
  <c r="AD15" i="2"/>
  <c r="AD16" i="2"/>
  <c r="AD17" i="2"/>
  <c r="AF12" i="1"/>
  <c r="AF6" i="1"/>
  <c r="AG3" i="1"/>
  <c r="AF8" i="1"/>
  <c r="AF7" i="1"/>
  <c r="AG5" i="1"/>
  <c r="AH4" i="1"/>
  <c r="AF9" i="1"/>
  <c r="AF10" i="1"/>
  <c r="AF13" i="1"/>
  <c r="AF11" i="1"/>
  <c r="AF14" i="1"/>
  <c r="AF15" i="1"/>
  <c r="AF17" i="1"/>
  <c r="AF16" i="1"/>
  <c r="AJ20" i="4"/>
  <c r="AJ18" i="4"/>
  <c r="AJ21" i="4"/>
  <c r="AJ22" i="4"/>
  <c r="AJ19" i="4"/>
  <c r="AJ12" i="4"/>
  <c r="AJ7" i="4"/>
  <c r="AK4" i="4"/>
  <c r="AL3" i="4"/>
  <c r="AJ6" i="4"/>
  <c r="AK2" i="4"/>
  <c r="AJ8" i="4"/>
  <c r="AJ13" i="4"/>
  <c r="AJ14" i="4"/>
  <c r="AJ9" i="4"/>
  <c r="AJ10" i="4"/>
  <c r="AJ15" i="4"/>
  <c r="AJ11" i="4"/>
  <c r="AJ16" i="4"/>
  <c r="AJ17" i="4"/>
  <c r="AE35" i="3"/>
  <c r="AE33" i="3"/>
  <c r="AE31" i="3"/>
  <c r="AE29" i="3"/>
  <c r="AE27" i="3"/>
  <c r="AE25" i="3"/>
  <c r="AE23" i="3"/>
  <c r="AE21" i="3"/>
  <c r="AE28" i="3"/>
  <c r="AE20" i="3"/>
  <c r="AE7" i="3"/>
  <c r="AE34" i="3"/>
  <c r="AE26" i="3"/>
  <c r="AE19" i="3"/>
  <c r="AE16" i="3"/>
  <c r="AE8" i="3"/>
  <c r="AF5" i="3"/>
  <c r="AE32" i="3"/>
  <c r="AE24" i="3"/>
  <c r="AE6" i="3"/>
  <c r="AE12" i="3"/>
  <c r="AG4" i="3"/>
  <c r="AE13" i="3"/>
  <c r="AE30" i="3"/>
  <c r="AE18" i="3"/>
  <c r="AE17" i="3"/>
  <c r="AF3" i="3"/>
  <c r="AE22" i="3"/>
  <c r="AE9" i="3"/>
  <c r="AE14" i="3"/>
  <c r="AE10" i="3"/>
  <c r="AE15" i="3"/>
  <c r="AE11" i="3"/>
  <c r="AE12" i="2" l="1"/>
  <c r="AG4" i="2"/>
  <c r="AF5" i="2"/>
  <c r="AE25" i="2"/>
  <c r="AE24" i="2"/>
  <c r="AE23" i="2"/>
  <c r="AE22" i="2"/>
  <c r="AE21" i="2"/>
  <c r="AE20" i="2"/>
  <c r="AE19" i="2"/>
  <c r="AE18" i="2"/>
  <c r="AE13" i="2"/>
  <c r="AE8" i="2"/>
  <c r="AE7" i="2"/>
  <c r="AF3" i="2"/>
  <c r="AE6" i="2"/>
  <c r="AE14" i="2"/>
  <c r="AE9" i="2"/>
  <c r="AE10" i="2"/>
  <c r="AE11" i="2"/>
  <c r="AE15" i="2"/>
  <c r="AE16" i="2"/>
  <c r="AE17" i="2"/>
  <c r="AF35" i="3"/>
  <c r="AF33" i="3"/>
  <c r="AF31" i="3"/>
  <c r="AF29" i="3"/>
  <c r="AF27" i="3"/>
  <c r="AF25" i="3"/>
  <c r="AF23" i="3"/>
  <c r="AF21" i="3"/>
  <c r="AF19" i="3"/>
  <c r="AF34" i="3"/>
  <c r="AF32" i="3"/>
  <c r="AF30" i="3"/>
  <c r="AF28" i="3"/>
  <c r="AF26" i="3"/>
  <c r="AF24" i="3"/>
  <c r="AF22" i="3"/>
  <c r="AF16" i="3"/>
  <c r="AF8" i="3"/>
  <c r="AF6" i="3"/>
  <c r="AH4" i="3"/>
  <c r="AF18" i="3"/>
  <c r="AF17" i="3"/>
  <c r="AF12" i="3"/>
  <c r="AF20" i="3"/>
  <c r="AF7" i="3"/>
  <c r="AG3" i="3"/>
  <c r="AF9" i="3"/>
  <c r="AF14" i="3"/>
  <c r="AF13" i="3"/>
  <c r="AF10" i="3"/>
  <c r="AF15" i="3"/>
  <c r="AF11" i="3"/>
  <c r="AK22" i="4"/>
  <c r="AK20" i="4"/>
  <c r="AK21" i="4"/>
  <c r="AK19" i="4"/>
  <c r="AK18" i="4"/>
  <c r="AK12" i="4"/>
  <c r="AM3" i="4"/>
  <c r="AK6" i="4"/>
  <c r="AK7" i="4"/>
  <c r="AL4" i="4"/>
  <c r="AL2" i="4"/>
  <c r="AK8" i="4"/>
  <c r="AK13" i="4"/>
  <c r="AK14" i="4"/>
  <c r="AK9" i="4"/>
  <c r="AK10" i="4"/>
  <c r="AK15" i="4"/>
  <c r="AK11" i="4"/>
  <c r="AK16" i="4"/>
  <c r="AK17" i="4"/>
  <c r="AG6" i="1"/>
  <c r="AG8" i="1"/>
  <c r="AG7" i="1"/>
  <c r="AH5" i="1"/>
  <c r="AI4" i="1"/>
  <c r="AH3" i="1"/>
  <c r="AG12" i="1"/>
  <c r="AG9" i="1"/>
  <c r="AG11" i="1"/>
  <c r="AG13" i="1"/>
  <c r="AG10" i="1"/>
  <c r="AG14" i="1"/>
  <c r="AG15" i="1"/>
  <c r="AG17" i="1"/>
  <c r="AG16" i="1"/>
  <c r="AH8" i="1" l="1"/>
  <c r="AH7" i="1"/>
  <c r="AI5" i="1"/>
  <c r="AJ4" i="1"/>
  <c r="AI3" i="1"/>
  <c r="AH12" i="1"/>
  <c r="AH6" i="1"/>
  <c r="AH2" i="1"/>
  <c r="AH9" i="1"/>
  <c r="AH10" i="1"/>
  <c r="AH11" i="1"/>
  <c r="AH13" i="1"/>
  <c r="AH14" i="1"/>
  <c r="AH15" i="1"/>
  <c r="AH17" i="1"/>
  <c r="AH16" i="1"/>
  <c r="AG34" i="3"/>
  <c r="AG32" i="3"/>
  <c r="AG30" i="3"/>
  <c r="AG28" i="3"/>
  <c r="AG26" i="3"/>
  <c r="AG24" i="3"/>
  <c r="AG22" i="3"/>
  <c r="AG35" i="3"/>
  <c r="AG27" i="3"/>
  <c r="AG19" i="3"/>
  <c r="AG6" i="3"/>
  <c r="AH5" i="3"/>
  <c r="AI4" i="3"/>
  <c r="AG33" i="3"/>
  <c r="AG25" i="3"/>
  <c r="AG18" i="3"/>
  <c r="AG17" i="3"/>
  <c r="AG12" i="3"/>
  <c r="AG31" i="3"/>
  <c r="AG23" i="3"/>
  <c r="AG20" i="3"/>
  <c r="AG7" i="3"/>
  <c r="AG29" i="3"/>
  <c r="AH3" i="3"/>
  <c r="AG21" i="3"/>
  <c r="AG16" i="3"/>
  <c r="AG8" i="3"/>
  <c r="AG13" i="3"/>
  <c r="AG14" i="3"/>
  <c r="AG9" i="3"/>
  <c r="AG10" i="3"/>
  <c r="AG15" i="3"/>
  <c r="AG11" i="3"/>
  <c r="AL18" i="4"/>
  <c r="AL21" i="4"/>
  <c r="AL22" i="4"/>
  <c r="AL19" i="4"/>
  <c r="AL12" i="4"/>
  <c r="AL20" i="4"/>
  <c r="AL6" i="4"/>
  <c r="AL7" i="4"/>
  <c r="AM4" i="4"/>
  <c r="AM2" i="4"/>
  <c r="AN3" i="4"/>
  <c r="AL13" i="4"/>
  <c r="AL8" i="4"/>
  <c r="AL14" i="4"/>
  <c r="AL9" i="4"/>
  <c r="AL10" i="4"/>
  <c r="AL15" i="4"/>
  <c r="AL11" i="4"/>
  <c r="AL16" i="4"/>
  <c r="AL17" i="4"/>
  <c r="AG31" i="2"/>
  <c r="AG5" i="2"/>
  <c r="AG27" i="2"/>
  <c r="AF25" i="2"/>
  <c r="AF24" i="2"/>
  <c r="AF23" i="2"/>
  <c r="AF22" i="2"/>
  <c r="AF21" i="2"/>
  <c r="AF20" i="2"/>
  <c r="AF19" i="2"/>
  <c r="AF18" i="2"/>
  <c r="AF8" i="2"/>
  <c r="AF7" i="2"/>
  <c r="AF6" i="2"/>
  <c r="AG29" i="2"/>
  <c r="AH4" i="2"/>
  <c r="AF14" i="2"/>
  <c r="AF12" i="2"/>
  <c r="AF9" i="2"/>
  <c r="AG3" i="2"/>
  <c r="AF13" i="2"/>
  <c r="AF10" i="2"/>
  <c r="AF11" i="2"/>
  <c r="AF15" i="2"/>
  <c r="AF16" i="2"/>
  <c r="AF17" i="2"/>
  <c r="AM21" i="4" l="1"/>
  <c r="AM19" i="4"/>
  <c r="AM22" i="4"/>
  <c r="AM20" i="4"/>
  <c r="AM18" i="4"/>
  <c r="AM12" i="4"/>
  <c r="AM6" i="4"/>
  <c r="AM7" i="4"/>
  <c r="AN4" i="4"/>
  <c r="AN2" i="4"/>
  <c r="AO3" i="4"/>
  <c r="AM13" i="4"/>
  <c r="AM8" i="4"/>
  <c r="AM14" i="4"/>
  <c r="AM9" i="4"/>
  <c r="AM10" i="4"/>
  <c r="AM15" i="4"/>
  <c r="AM11" i="4"/>
  <c r="AM16" i="4"/>
  <c r="AM17" i="4"/>
  <c r="AJ3" i="1"/>
  <c r="AI12" i="1"/>
  <c r="AI7" i="1"/>
  <c r="AK4" i="1"/>
  <c r="AI6" i="1"/>
  <c r="AI8" i="1"/>
  <c r="AI9" i="1"/>
  <c r="AI10" i="1"/>
  <c r="AI11" i="1"/>
  <c r="AI13" i="1"/>
  <c r="AI14" i="1"/>
  <c r="AI15" i="1"/>
  <c r="AI17" i="1"/>
  <c r="AI16" i="1"/>
  <c r="AH27" i="2"/>
  <c r="AG25" i="2"/>
  <c r="AG24" i="2"/>
  <c r="AG23" i="2"/>
  <c r="AG22" i="2"/>
  <c r="AG21" i="2"/>
  <c r="AG20" i="2"/>
  <c r="AG19" i="2"/>
  <c r="AG18" i="2"/>
  <c r="AG8" i="2"/>
  <c r="AG7" i="2"/>
  <c r="AG6" i="2"/>
  <c r="AH29" i="2"/>
  <c r="AH12" i="2"/>
  <c r="AH3" i="2"/>
  <c r="AG12" i="2"/>
  <c r="AH31" i="2"/>
  <c r="AH23" i="2"/>
  <c r="AH19" i="2"/>
  <c r="AH6" i="2"/>
  <c r="AH22" i="2"/>
  <c r="AH18" i="2"/>
  <c r="AH8" i="2"/>
  <c r="AH25" i="2"/>
  <c r="AH21" i="2"/>
  <c r="AH7" i="2"/>
  <c r="AH5" i="2"/>
  <c r="AH24" i="2"/>
  <c r="AH20" i="2"/>
  <c r="AH13" i="2"/>
  <c r="AH14" i="2"/>
  <c r="AH9" i="2"/>
  <c r="AG13" i="2"/>
  <c r="AG14" i="2"/>
  <c r="AG9" i="2"/>
  <c r="AG11" i="2"/>
  <c r="AH11" i="2"/>
  <c r="AG10" i="2"/>
  <c r="AH10" i="2"/>
  <c r="AG15" i="2"/>
  <c r="AH15" i="2"/>
  <c r="AG16" i="2"/>
  <c r="AH16" i="2"/>
  <c r="AG17" i="2"/>
  <c r="AH17" i="2"/>
  <c r="AH34" i="3"/>
  <c r="AH32" i="3"/>
  <c r="AH30" i="3"/>
  <c r="AH28" i="3"/>
  <c r="AH26" i="3"/>
  <c r="AH24" i="3"/>
  <c r="AH22" i="3"/>
  <c r="AH20" i="3"/>
  <c r="AH18" i="3"/>
  <c r="AH35" i="3"/>
  <c r="AH33" i="3"/>
  <c r="AH31" i="3"/>
  <c r="AH29" i="3"/>
  <c r="AH27" i="3"/>
  <c r="AH25" i="3"/>
  <c r="AH23" i="3"/>
  <c r="AH21" i="3"/>
  <c r="AH17" i="3"/>
  <c r="AH13" i="3"/>
  <c r="AH12" i="3"/>
  <c r="AH7" i="3"/>
  <c r="AH16" i="3"/>
  <c r="AH8" i="3"/>
  <c r="AI5" i="3"/>
  <c r="AH6" i="3"/>
  <c r="AI2" i="3"/>
  <c r="AH19" i="3"/>
  <c r="AJ4" i="3"/>
  <c r="AI3" i="3"/>
  <c r="AH9" i="3"/>
  <c r="AH14" i="3"/>
  <c r="AH10" i="3"/>
  <c r="AH15" i="3"/>
  <c r="AH11" i="3"/>
  <c r="AJ12" i="1" l="1"/>
  <c r="AJ6" i="1"/>
  <c r="AK3" i="1"/>
  <c r="AJ8" i="1"/>
  <c r="AJ7" i="1"/>
  <c r="AL4" i="1"/>
  <c r="AK5" i="1"/>
  <c r="AJ9" i="1"/>
  <c r="AJ10" i="1"/>
  <c r="AJ11" i="1"/>
  <c r="AJ13" i="1"/>
  <c r="AJ14" i="1"/>
  <c r="AJ15" i="1"/>
  <c r="AJ17" i="1"/>
  <c r="AJ16" i="1"/>
  <c r="AI35" i="3"/>
  <c r="AI33" i="3"/>
  <c r="AI31" i="3"/>
  <c r="AI29" i="3"/>
  <c r="AI27" i="3"/>
  <c r="AI25" i="3"/>
  <c r="AI23" i="3"/>
  <c r="AI21" i="3"/>
  <c r="AI34" i="3"/>
  <c r="AI26" i="3"/>
  <c r="AI18" i="3"/>
  <c r="AI7" i="3"/>
  <c r="AI32" i="3"/>
  <c r="AI24" i="3"/>
  <c r="AI20" i="3"/>
  <c r="AI16" i="3"/>
  <c r="AI8" i="3"/>
  <c r="AI30" i="3"/>
  <c r="AI22" i="3"/>
  <c r="AI19" i="3"/>
  <c r="AI6" i="3"/>
  <c r="AJ5" i="3"/>
  <c r="AI13" i="3"/>
  <c r="AI17" i="3"/>
  <c r="AI28" i="3"/>
  <c r="AK4" i="3"/>
  <c r="AJ3" i="3"/>
  <c r="AI12" i="3"/>
  <c r="AI14" i="3"/>
  <c r="AI9" i="3"/>
  <c r="AI10" i="3"/>
  <c r="AI15" i="3"/>
  <c r="AI11" i="3"/>
  <c r="AN22" i="4"/>
  <c r="AN19" i="4"/>
  <c r="AN18" i="4"/>
  <c r="AN20" i="4"/>
  <c r="AN21" i="4"/>
  <c r="AN7" i="4"/>
  <c r="AO4" i="4"/>
  <c r="AP3" i="4"/>
  <c r="AN12" i="4"/>
  <c r="AN6" i="4"/>
  <c r="AO2" i="4"/>
  <c r="AN13" i="4"/>
  <c r="AN8" i="4"/>
  <c r="AN14" i="4"/>
  <c r="AN9" i="4"/>
  <c r="AN10" i="4"/>
  <c r="AN15" i="4"/>
  <c r="AN11" i="4"/>
  <c r="AN16" i="4"/>
  <c r="AN17" i="4"/>
  <c r="AO22" i="4" l="1"/>
  <c r="AO20" i="4"/>
  <c r="AO21" i="4"/>
  <c r="AO19" i="4"/>
  <c r="AO18" i="4"/>
  <c r="AO12" i="4"/>
  <c r="AQ3" i="4"/>
  <c r="AO6" i="4"/>
  <c r="AO7" i="4"/>
  <c r="AP4" i="4"/>
  <c r="AP2" i="4"/>
  <c r="AO8" i="4"/>
  <c r="AO13" i="4"/>
  <c r="AO14" i="4"/>
  <c r="AO9" i="4"/>
  <c r="AO10" i="4"/>
  <c r="AO11" i="4"/>
  <c r="AO15" i="4"/>
  <c r="AO16" i="4"/>
  <c r="AO17" i="4"/>
  <c r="AK6" i="1"/>
  <c r="AK8" i="1"/>
  <c r="AK7" i="1"/>
  <c r="AM4" i="1"/>
  <c r="AL5" i="1"/>
  <c r="AL3" i="1"/>
  <c r="AK12" i="1"/>
  <c r="AK9" i="1"/>
  <c r="AK11" i="1"/>
  <c r="AK10" i="1"/>
  <c r="AK13" i="1"/>
  <c r="AK14" i="1"/>
  <c r="AK15" i="1"/>
  <c r="AK17" i="1"/>
  <c r="AK16" i="1"/>
  <c r="AJ35" i="3"/>
  <c r="AJ33" i="3"/>
  <c r="AJ31" i="3"/>
  <c r="AJ29" i="3"/>
  <c r="AJ27" i="3"/>
  <c r="AJ25" i="3"/>
  <c r="AJ23" i="3"/>
  <c r="AJ21" i="3"/>
  <c r="AJ19" i="3"/>
  <c r="AJ34" i="3"/>
  <c r="AJ32" i="3"/>
  <c r="AJ30" i="3"/>
  <c r="AJ28" i="3"/>
  <c r="AJ26" i="3"/>
  <c r="AJ24" i="3"/>
  <c r="AJ22" i="3"/>
  <c r="AJ20" i="3"/>
  <c r="AJ16" i="3"/>
  <c r="AJ8" i="3"/>
  <c r="AJ6" i="3"/>
  <c r="AK5" i="3"/>
  <c r="AL4" i="3"/>
  <c r="AJ17" i="3"/>
  <c r="AJ12" i="3"/>
  <c r="AJ7" i="3"/>
  <c r="AJ18" i="3"/>
  <c r="AK3" i="3"/>
  <c r="AJ13" i="3"/>
  <c r="AJ9" i="3"/>
  <c r="AJ14" i="3"/>
  <c r="AJ10" i="3"/>
  <c r="AJ15" i="3"/>
  <c r="AJ11" i="3"/>
  <c r="AL8" i="1" l="1"/>
  <c r="AL7" i="1"/>
  <c r="AN4" i="1"/>
  <c r="AM5" i="1"/>
  <c r="AM3" i="1"/>
  <c r="AL6" i="1"/>
  <c r="AL12" i="1"/>
  <c r="AL2" i="1"/>
  <c r="AL9" i="1"/>
  <c r="AL10" i="1"/>
  <c r="AL11" i="1"/>
  <c r="AL13" i="1"/>
  <c r="AL14" i="1"/>
  <c r="AL15" i="1"/>
  <c r="AL17" i="1"/>
  <c r="AL16" i="1"/>
  <c r="AP18" i="4"/>
  <c r="AP19" i="4"/>
  <c r="AP20" i="4"/>
  <c r="AP21" i="4"/>
  <c r="AP22" i="4"/>
  <c r="AP12" i="4"/>
  <c r="AP6" i="4"/>
  <c r="AP7" i="4"/>
  <c r="AQ4" i="4"/>
  <c r="AR3" i="4"/>
  <c r="AQ2" i="4"/>
  <c r="AP13" i="4"/>
  <c r="AP8" i="4"/>
  <c r="AP14" i="4"/>
  <c r="AP9" i="4"/>
  <c r="AP10" i="4"/>
  <c r="AP15" i="4"/>
  <c r="AP11" i="4"/>
  <c r="AP16" i="4"/>
  <c r="AP17" i="4"/>
  <c r="AK34" i="3"/>
  <c r="AK32" i="3"/>
  <c r="AK30" i="3"/>
  <c r="AK28" i="3"/>
  <c r="AK26" i="3"/>
  <c r="AK24" i="3"/>
  <c r="AK22" i="3"/>
  <c r="AK33" i="3"/>
  <c r="AK25" i="3"/>
  <c r="AK6" i="3"/>
  <c r="AL5" i="3"/>
  <c r="AM4" i="3"/>
  <c r="AK31" i="3"/>
  <c r="AK23" i="3"/>
  <c r="AK19" i="3"/>
  <c r="AK17" i="3"/>
  <c r="AK12" i="3"/>
  <c r="AK29" i="3"/>
  <c r="AK21" i="3"/>
  <c r="AK18" i="3"/>
  <c r="AK7" i="3"/>
  <c r="AK27" i="3"/>
  <c r="AK20" i="3"/>
  <c r="AL3" i="3"/>
  <c r="AK16" i="3"/>
  <c r="AK8" i="3"/>
  <c r="AK35" i="3"/>
  <c r="AK9" i="3"/>
  <c r="AK14" i="3"/>
  <c r="AK13" i="3"/>
  <c r="AK10" i="3"/>
  <c r="AK15" i="3"/>
  <c r="AK11" i="3"/>
  <c r="AN5" i="1" l="1"/>
  <c r="AN3" i="1"/>
  <c r="AM12" i="1"/>
  <c r="AM8" i="1"/>
  <c r="AM6" i="1"/>
  <c r="AM7" i="1"/>
  <c r="AO4" i="1"/>
  <c r="AM9" i="1"/>
  <c r="AM13" i="1"/>
  <c r="AM10" i="1"/>
  <c r="AM11" i="1"/>
  <c r="AM14" i="1"/>
  <c r="AM15" i="1"/>
  <c r="AM17" i="1"/>
  <c r="AM16" i="1"/>
  <c r="AQ21" i="4"/>
  <c r="AQ19" i="4"/>
  <c r="AQ22" i="4"/>
  <c r="AQ20" i="4"/>
  <c r="AQ18" i="4"/>
  <c r="AQ12" i="4"/>
  <c r="AQ6" i="4"/>
  <c r="AQ7" i="4"/>
  <c r="AR4" i="4"/>
  <c r="AS3" i="4"/>
  <c r="AR2" i="4"/>
  <c r="AQ8" i="4"/>
  <c r="AQ13" i="4"/>
  <c r="AQ14" i="4"/>
  <c r="AQ9" i="4"/>
  <c r="AQ10" i="4"/>
  <c r="AQ15" i="4"/>
  <c r="AQ11" i="4"/>
  <c r="AQ16" i="4"/>
  <c r="AQ17" i="4"/>
  <c r="AL34" i="3"/>
  <c r="AL32" i="3"/>
  <c r="AL30" i="3"/>
  <c r="AL28" i="3"/>
  <c r="AL26" i="3"/>
  <c r="AL24" i="3"/>
  <c r="AL22" i="3"/>
  <c r="AL20" i="3"/>
  <c r="AL18" i="3"/>
  <c r="AL35" i="3"/>
  <c r="AL33" i="3"/>
  <c r="AL31" i="3"/>
  <c r="AL29" i="3"/>
  <c r="AL27" i="3"/>
  <c r="AL25" i="3"/>
  <c r="AL23" i="3"/>
  <c r="AL21" i="3"/>
  <c r="AL19" i="3"/>
  <c r="AL17" i="3"/>
  <c r="AL13" i="3"/>
  <c r="AL12" i="3"/>
  <c r="AL7" i="3"/>
  <c r="AL16" i="3"/>
  <c r="AL8" i="3"/>
  <c r="AL6" i="3"/>
  <c r="AN4" i="3"/>
  <c r="AM5" i="3"/>
  <c r="AM3" i="3"/>
  <c r="AL14" i="3"/>
  <c r="AL9" i="3"/>
  <c r="AL10" i="3"/>
  <c r="AL15" i="3"/>
  <c r="AL11" i="3"/>
  <c r="AN12" i="1" l="1"/>
  <c r="AN6" i="1"/>
  <c r="AN8" i="1"/>
  <c r="AN7" i="1"/>
  <c r="AP4" i="1"/>
  <c r="AO3" i="1"/>
  <c r="AN9" i="1"/>
  <c r="AN13" i="1"/>
  <c r="AN11" i="1"/>
  <c r="AN10" i="1"/>
  <c r="AN14" i="1"/>
  <c r="AN15" i="1"/>
  <c r="AN17" i="1"/>
  <c r="AN16" i="1"/>
  <c r="AM35" i="3"/>
  <c r="AM33" i="3"/>
  <c r="AM31" i="3"/>
  <c r="AM29" i="3"/>
  <c r="AM27" i="3"/>
  <c r="AM25" i="3"/>
  <c r="AM23" i="3"/>
  <c r="AM21" i="3"/>
  <c r="AM32" i="3"/>
  <c r="AM24" i="3"/>
  <c r="AM7" i="3"/>
  <c r="AM30" i="3"/>
  <c r="AM22" i="3"/>
  <c r="AM18" i="3"/>
  <c r="AM16" i="3"/>
  <c r="AM8" i="3"/>
  <c r="AM28" i="3"/>
  <c r="AM20" i="3"/>
  <c r="AM6" i="3"/>
  <c r="AN5" i="3"/>
  <c r="AM17" i="3"/>
  <c r="AO4" i="3"/>
  <c r="AM34" i="3"/>
  <c r="AN2" i="3"/>
  <c r="AM26" i="3"/>
  <c r="AM19" i="3"/>
  <c r="AM12" i="3"/>
  <c r="AN3" i="3"/>
  <c r="AM13" i="3"/>
  <c r="AM9" i="3"/>
  <c r="AM14" i="3"/>
  <c r="AM10" i="3"/>
  <c r="AM15" i="3"/>
  <c r="AM11" i="3"/>
  <c r="AR20" i="4"/>
  <c r="AR21" i="4"/>
  <c r="AR22" i="4"/>
  <c r="AR18" i="4"/>
  <c r="AR19" i="4"/>
  <c r="AR7" i="4"/>
  <c r="AS4" i="4"/>
  <c r="AT3" i="4"/>
  <c r="AR12" i="4"/>
  <c r="AR6" i="4"/>
  <c r="AS2" i="4"/>
  <c r="AR13" i="4"/>
  <c r="AR8" i="4"/>
  <c r="AR14" i="4"/>
  <c r="AR9" i="4"/>
  <c r="AR10" i="4"/>
  <c r="AR11" i="4"/>
  <c r="AR15" i="4"/>
  <c r="AR16" i="4"/>
  <c r="AR17" i="4"/>
  <c r="AS22" i="4" l="1"/>
  <c r="AS20" i="4"/>
  <c r="AS21" i="4"/>
  <c r="AS19" i="4"/>
  <c r="AS18" i="4"/>
  <c r="AS12" i="4"/>
  <c r="AU6" i="4"/>
  <c r="AU3" i="4"/>
  <c r="AS6" i="4"/>
  <c r="AS7" i="4"/>
  <c r="AT4" i="4"/>
  <c r="AT2" i="4"/>
  <c r="AS13" i="4"/>
  <c r="AS8" i="4"/>
  <c r="AS14" i="4"/>
  <c r="AS9" i="4"/>
  <c r="AS10" i="4"/>
  <c r="AS15" i="4"/>
  <c r="AS11" i="4"/>
  <c r="AS16" i="4"/>
  <c r="AS17" i="4"/>
  <c r="AN35" i="3"/>
  <c r="AN33" i="3"/>
  <c r="AN31" i="3"/>
  <c r="AN29" i="3"/>
  <c r="AN27" i="3"/>
  <c r="AN25" i="3"/>
  <c r="AN23" i="3"/>
  <c r="AN21" i="3"/>
  <c r="AN19" i="3"/>
  <c r="AN34" i="3"/>
  <c r="AN32" i="3"/>
  <c r="AN30" i="3"/>
  <c r="AN28" i="3"/>
  <c r="AN26" i="3"/>
  <c r="AN24" i="3"/>
  <c r="AN22" i="3"/>
  <c r="AN18" i="3"/>
  <c r="AN16" i="3"/>
  <c r="AN8" i="3"/>
  <c r="AN20" i="3"/>
  <c r="AN6" i="3"/>
  <c r="AO5" i="3"/>
  <c r="AP4" i="3"/>
  <c r="AN17" i="3"/>
  <c r="AN12" i="3"/>
  <c r="AO3" i="3"/>
  <c r="AN7" i="3"/>
  <c r="AN9" i="3"/>
  <c r="AN14" i="3"/>
  <c r="AN13" i="3"/>
  <c r="AN10" i="3"/>
  <c r="AN15" i="3"/>
  <c r="AN11" i="3"/>
  <c r="AO6" i="1"/>
  <c r="AO8" i="1"/>
  <c r="AO7" i="1"/>
  <c r="AQ4" i="1"/>
  <c r="AP5" i="1"/>
  <c r="AP3" i="1"/>
  <c r="AO12" i="1"/>
  <c r="AO9" i="1"/>
  <c r="AO13" i="1"/>
  <c r="AO10" i="1"/>
  <c r="AO11" i="1"/>
  <c r="AO14" i="1"/>
  <c r="AO15" i="1"/>
  <c r="AO17" i="1"/>
  <c r="AO16" i="1"/>
  <c r="AO34" i="3" l="1"/>
  <c r="AO32" i="3"/>
  <c r="AO30" i="3"/>
  <c r="AO28" i="3"/>
  <c r="AO26" i="3"/>
  <c r="AO24" i="3"/>
  <c r="AO22" i="3"/>
  <c r="AO31" i="3"/>
  <c r="AO23" i="3"/>
  <c r="AO20" i="3"/>
  <c r="AO6" i="3"/>
  <c r="AQ4" i="3"/>
  <c r="AO29" i="3"/>
  <c r="AO21" i="3"/>
  <c r="AO17" i="3"/>
  <c r="AO12" i="3"/>
  <c r="AO35" i="3"/>
  <c r="AO27" i="3"/>
  <c r="AO19" i="3"/>
  <c r="AO7" i="3"/>
  <c r="AO25" i="3"/>
  <c r="AO18" i="3"/>
  <c r="AO16" i="3"/>
  <c r="AP3" i="3"/>
  <c r="AO8" i="3"/>
  <c r="AO33" i="3"/>
  <c r="AO14" i="3"/>
  <c r="AO9" i="3"/>
  <c r="AO13" i="3"/>
  <c r="AO10" i="3"/>
  <c r="AO15" i="3"/>
  <c r="AO11" i="3"/>
  <c r="AT18" i="4"/>
  <c r="AT21" i="4"/>
  <c r="AT22" i="4"/>
  <c r="AT19" i="4"/>
  <c r="AT12" i="4"/>
  <c r="AT20" i="4"/>
  <c r="AT6" i="4"/>
  <c r="AT7" i="4"/>
  <c r="AV6" i="4"/>
  <c r="AU5" i="4"/>
  <c r="AU2" i="4"/>
  <c r="AV3" i="4"/>
  <c r="AT8" i="4"/>
  <c r="AT13" i="4"/>
  <c r="AT14" i="4"/>
  <c r="AT9" i="4"/>
  <c r="AT10" i="4"/>
  <c r="AT15" i="4"/>
  <c r="AT11" i="4"/>
  <c r="AT16" i="4"/>
  <c r="AT17" i="4"/>
  <c r="AP8" i="1"/>
  <c r="AP7" i="1"/>
  <c r="AR4" i="1"/>
  <c r="AQ3" i="1"/>
  <c r="AP6" i="1"/>
  <c r="AP12" i="1"/>
  <c r="AQ5" i="1"/>
  <c r="AP9" i="1"/>
  <c r="AP13" i="1"/>
  <c r="AP10" i="1"/>
  <c r="AP11" i="1"/>
  <c r="AP14" i="1"/>
  <c r="AP15" i="1"/>
  <c r="AP17" i="1"/>
  <c r="AP16" i="1"/>
  <c r="AR3" i="1" l="1"/>
  <c r="AQ12" i="1"/>
  <c r="AQ2" i="1"/>
  <c r="AQ8" i="1"/>
  <c r="AS4" i="1"/>
  <c r="AQ6" i="1"/>
  <c r="AQ7" i="1"/>
  <c r="AQ9" i="1"/>
  <c r="AQ10" i="1"/>
  <c r="AQ11" i="1"/>
  <c r="AQ13" i="1"/>
  <c r="AQ14" i="1"/>
  <c r="AQ15" i="1"/>
  <c r="AQ17" i="1"/>
  <c r="AQ16" i="1"/>
  <c r="AU21" i="4"/>
  <c r="AU19" i="4"/>
  <c r="AU22" i="4"/>
  <c r="AU20" i="4"/>
  <c r="AU18" i="4"/>
  <c r="AU12" i="4"/>
  <c r="AU7" i="4"/>
  <c r="AW6" i="4"/>
  <c r="AV5" i="4"/>
  <c r="AV2" i="4"/>
  <c r="AW3" i="4"/>
  <c r="AU1" i="4"/>
  <c r="AU13" i="4"/>
  <c r="AU8" i="4"/>
  <c r="AU14" i="4"/>
  <c r="AU9" i="4"/>
  <c r="AU10" i="4"/>
  <c r="AU15" i="4"/>
  <c r="AU11" i="4"/>
  <c r="AU16" i="4"/>
  <c r="AU17" i="4"/>
  <c r="AP34" i="3"/>
  <c r="AP32" i="3"/>
  <c r="AP30" i="3"/>
  <c r="AP28" i="3"/>
  <c r="AP26" i="3"/>
  <c r="AP24" i="3"/>
  <c r="AP22" i="3"/>
  <c r="AP20" i="3"/>
  <c r="AP18" i="3"/>
  <c r="AP35" i="3"/>
  <c r="AP33" i="3"/>
  <c r="AP31" i="3"/>
  <c r="AP29" i="3"/>
  <c r="AP27" i="3"/>
  <c r="AP25" i="3"/>
  <c r="AP23" i="3"/>
  <c r="AP21" i="3"/>
  <c r="AP17" i="3"/>
  <c r="AP13" i="3"/>
  <c r="AP12" i="3"/>
  <c r="AP19" i="3"/>
  <c r="AP7" i="3"/>
  <c r="AP16" i="3"/>
  <c r="AP8" i="3"/>
  <c r="AP6" i="3"/>
  <c r="AQ3" i="3"/>
  <c r="AR4" i="3"/>
  <c r="AP9" i="3"/>
  <c r="AP14" i="3"/>
  <c r="AP10" i="3"/>
  <c r="AP15" i="3"/>
  <c r="AP11" i="3"/>
  <c r="AQ35" i="3" l="1"/>
  <c r="AQ33" i="3"/>
  <c r="AQ31" i="3"/>
  <c r="AQ29" i="3"/>
  <c r="AQ27" i="3"/>
  <c r="AQ25" i="3"/>
  <c r="AQ23" i="3"/>
  <c r="AQ21" i="3"/>
  <c r="AQ30" i="3"/>
  <c r="AQ22" i="3"/>
  <c r="AQ19" i="3"/>
  <c r="AQ7" i="3"/>
  <c r="AR5" i="3"/>
  <c r="AQ28" i="3"/>
  <c r="AQ16" i="3"/>
  <c r="AQ8" i="3"/>
  <c r="AQ34" i="3"/>
  <c r="AQ26" i="3"/>
  <c r="AQ18" i="3"/>
  <c r="AQ6" i="3"/>
  <c r="AQ32" i="3"/>
  <c r="AQ12" i="3"/>
  <c r="AQ24" i="3"/>
  <c r="AQ13" i="3"/>
  <c r="AS4" i="3"/>
  <c r="AR3" i="3"/>
  <c r="AQ20" i="3"/>
  <c r="AQ17" i="3"/>
  <c r="AQ9" i="3"/>
  <c r="AQ14" i="3"/>
  <c r="AQ10" i="3"/>
  <c r="AQ15" i="3"/>
  <c r="AQ11" i="3"/>
  <c r="AV22" i="4"/>
  <c r="AV19" i="4"/>
  <c r="AV20" i="4"/>
  <c r="AV21" i="4"/>
  <c r="AV18" i="4"/>
  <c r="AV7" i="4"/>
  <c r="AV12" i="4"/>
  <c r="AX6" i="4"/>
  <c r="AX3" i="4"/>
  <c r="AW2" i="4"/>
  <c r="AV8" i="4"/>
  <c r="AV13" i="4"/>
  <c r="AV14" i="4"/>
  <c r="AV9" i="4"/>
  <c r="AV10" i="4"/>
  <c r="AV11" i="4"/>
  <c r="AV15" i="4"/>
  <c r="AV16" i="4"/>
  <c r="AV17" i="4"/>
  <c r="AR12" i="1"/>
  <c r="AR6" i="1"/>
  <c r="AS3" i="1"/>
  <c r="AR8" i="1"/>
  <c r="AR7" i="1"/>
  <c r="AT4" i="1"/>
  <c r="AR9" i="1"/>
  <c r="AR13" i="1"/>
  <c r="AR10" i="1"/>
  <c r="AR11" i="1"/>
  <c r="AR14" i="1"/>
  <c r="AR15" i="1"/>
  <c r="AR17" i="1"/>
  <c r="AR16" i="1"/>
  <c r="AT7" i="1" l="1"/>
  <c r="AS6" i="1"/>
  <c r="AS8" i="1"/>
  <c r="AS7" i="1"/>
  <c r="AT12" i="1"/>
  <c r="AT3" i="1"/>
  <c r="AS12" i="1"/>
  <c r="AT6" i="1"/>
  <c r="AS9" i="1"/>
  <c r="AT8" i="1"/>
  <c r="AT9" i="1"/>
  <c r="AS13" i="1"/>
  <c r="AT13" i="1"/>
  <c r="AS10" i="1"/>
  <c r="AS11" i="1"/>
  <c r="AT10" i="1"/>
  <c r="AT11" i="1"/>
  <c r="AT14" i="1"/>
  <c r="AS14" i="1"/>
  <c r="AS15" i="1"/>
  <c r="AT15" i="1"/>
  <c r="AS17" i="1"/>
  <c r="AS16" i="1"/>
  <c r="AT16" i="1"/>
  <c r="AT17" i="1"/>
  <c r="AW22" i="4"/>
  <c r="AW20" i="4"/>
  <c r="AW21" i="4"/>
  <c r="AW19" i="4"/>
  <c r="AW18" i="4"/>
  <c r="AW12" i="4"/>
  <c r="AY6" i="4"/>
  <c r="AY3" i="4"/>
  <c r="AW7" i="4"/>
  <c r="AX2" i="4"/>
  <c r="AW8" i="4"/>
  <c r="AW13" i="4"/>
  <c r="AW14" i="4"/>
  <c r="AW9" i="4"/>
  <c r="AW10" i="4"/>
  <c r="AW15" i="4"/>
  <c r="AW11" i="4"/>
  <c r="AW16" i="4"/>
  <c r="AW17" i="4"/>
  <c r="AR35" i="3"/>
  <c r="AR33" i="3"/>
  <c r="AR31" i="3"/>
  <c r="AR29" i="3"/>
  <c r="AR27" i="3"/>
  <c r="AR25" i="3"/>
  <c r="AR23" i="3"/>
  <c r="AR21" i="3"/>
  <c r="AR19" i="3"/>
  <c r="AR34" i="3"/>
  <c r="AR32" i="3"/>
  <c r="AR30" i="3"/>
  <c r="AR28" i="3"/>
  <c r="AR26" i="3"/>
  <c r="AR24" i="3"/>
  <c r="AR22" i="3"/>
  <c r="AR16" i="3"/>
  <c r="AR8" i="3"/>
  <c r="AR18" i="3"/>
  <c r="AR6" i="3"/>
  <c r="AT4" i="3"/>
  <c r="AR20" i="3"/>
  <c r="AR17" i="3"/>
  <c r="AR12" i="3"/>
  <c r="AS3" i="3"/>
  <c r="AR7" i="3"/>
  <c r="AS5" i="3"/>
  <c r="AR9" i="3"/>
  <c r="AR14" i="3"/>
  <c r="AR13" i="3"/>
  <c r="AR10" i="3"/>
  <c r="AR15" i="3"/>
  <c r="AR11" i="3"/>
  <c r="AS34" i="3" l="1"/>
  <c r="AS32" i="3"/>
  <c r="AS30" i="3"/>
  <c r="AS28" i="3"/>
  <c r="AS26" i="3"/>
  <c r="AS24" i="3"/>
  <c r="AS22" i="3"/>
  <c r="AS29" i="3"/>
  <c r="AS21" i="3"/>
  <c r="AS18" i="3"/>
  <c r="AS6" i="3"/>
  <c r="AU4" i="3"/>
  <c r="AS35" i="3"/>
  <c r="AS27" i="3"/>
  <c r="AS20" i="3"/>
  <c r="AS17" i="3"/>
  <c r="AS12" i="3"/>
  <c r="AS33" i="3"/>
  <c r="AS25" i="3"/>
  <c r="AS7" i="3"/>
  <c r="AS23" i="3"/>
  <c r="AS8" i="3"/>
  <c r="AT3" i="3"/>
  <c r="AS2" i="3"/>
  <c r="AS19" i="3"/>
  <c r="AS31" i="3"/>
  <c r="AS16" i="3"/>
  <c r="AS9" i="3"/>
  <c r="AS13" i="3"/>
  <c r="AS14" i="3"/>
  <c r="AS10" i="3"/>
  <c r="AS15" i="3"/>
  <c r="AS11" i="3"/>
  <c r="AX18" i="4"/>
  <c r="AX19" i="4"/>
  <c r="AX20" i="4"/>
  <c r="AX21" i="4"/>
  <c r="AX12" i="4"/>
  <c r="AX22" i="4"/>
  <c r="AY5" i="4"/>
  <c r="AX7" i="4"/>
  <c r="AZ6" i="4"/>
  <c r="AZ3" i="4"/>
  <c r="AY2" i="4"/>
  <c r="AX8" i="4"/>
  <c r="AX13" i="4"/>
  <c r="AX14" i="4"/>
  <c r="AX9" i="4"/>
  <c r="AX10" i="4"/>
  <c r="AX11" i="4"/>
  <c r="AX15" i="4"/>
  <c r="AX16" i="4"/>
  <c r="AX17" i="4"/>
  <c r="AT34" i="3" l="1"/>
  <c r="AT32" i="3"/>
  <c r="AT30" i="3"/>
  <c r="AT28" i="3"/>
  <c r="AT26" i="3"/>
  <c r="AT24" i="3"/>
  <c r="AT22" i="3"/>
  <c r="AT20" i="3"/>
  <c r="AT18" i="3"/>
  <c r="AT35" i="3"/>
  <c r="AT33" i="3"/>
  <c r="AT31" i="3"/>
  <c r="AT29" i="3"/>
  <c r="AT27" i="3"/>
  <c r="AT25" i="3"/>
  <c r="AT23" i="3"/>
  <c r="AT21" i="3"/>
  <c r="AT17" i="3"/>
  <c r="AT13" i="3"/>
  <c r="AT12" i="3"/>
  <c r="AT7" i="3"/>
  <c r="AT19" i="3"/>
  <c r="AT16" i="3"/>
  <c r="AT8" i="3"/>
  <c r="AV4" i="3"/>
  <c r="AT6" i="3"/>
  <c r="AU3" i="3"/>
  <c r="AT9" i="3"/>
  <c r="AT14" i="3"/>
  <c r="AT10" i="3"/>
  <c r="AT15" i="3"/>
  <c r="AT11" i="3"/>
  <c r="AY21" i="4"/>
  <c r="AY19" i="4"/>
  <c r="AY22" i="4"/>
  <c r="AY20" i="4"/>
  <c r="AY18" i="4"/>
  <c r="AY12" i="4"/>
  <c r="AZ5" i="4"/>
  <c r="AY7" i="4"/>
  <c r="BA6" i="4"/>
  <c r="BA3" i="4"/>
  <c r="AZ2" i="4"/>
  <c r="AY13" i="4"/>
  <c r="AY8" i="4"/>
  <c r="AY14" i="4"/>
  <c r="AY9" i="4"/>
  <c r="AY10" i="4"/>
  <c r="AY15" i="4"/>
  <c r="AY11" i="4"/>
  <c r="AY16" i="4"/>
  <c r="AY17" i="4"/>
  <c r="AZ20" i="4" l="1"/>
  <c r="AZ18" i="4"/>
  <c r="AZ21" i="4"/>
  <c r="AZ22" i="4"/>
  <c r="AZ19" i="4"/>
  <c r="AZ12" i="4"/>
  <c r="AZ7" i="4"/>
  <c r="BB6" i="4"/>
  <c r="BB3" i="4"/>
  <c r="BA5" i="4"/>
  <c r="AY1" i="4"/>
  <c r="BA2" i="4"/>
  <c r="AZ13" i="4"/>
  <c r="AZ8" i="4"/>
  <c r="AZ14" i="4"/>
  <c r="AZ9" i="4"/>
  <c r="AZ10" i="4"/>
  <c r="AZ15" i="4"/>
  <c r="AZ11" i="4"/>
  <c r="AZ16" i="4"/>
  <c r="AZ17" i="4"/>
  <c r="AV35" i="3"/>
  <c r="AV33" i="3"/>
  <c r="AV31" i="3"/>
  <c r="AV29" i="3"/>
  <c r="AV27" i="3"/>
  <c r="AV25" i="3"/>
  <c r="AV23" i="3"/>
  <c r="AV21" i="3"/>
  <c r="AV19" i="3"/>
  <c r="AU35" i="3"/>
  <c r="AU33" i="3"/>
  <c r="AU31" i="3"/>
  <c r="AU29" i="3"/>
  <c r="AU27" i="3"/>
  <c r="AU25" i="3"/>
  <c r="AU23" i="3"/>
  <c r="AU21" i="3"/>
  <c r="AV34" i="3"/>
  <c r="AV32" i="3"/>
  <c r="AV30" i="3"/>
  <c r="AV28" i="3"/>
  <c r="AV26" i="3"/>
  <c r="AV24" i="3"/>
  <c r="AV22" i="3"/>
  <c r="AV20" i="3"/>
  <c r="AU28" i="3"/>
  <c r="AU20" i="3"/>
  <c r="AV16" i="3"/>
  <c r="AV8" i="3"/>
  <c r="AU7" i="3"/>
  <c r="AU34" i="3"/>
  <c r="AU26" i="3"/>
  <c r="AU19" i="3"/>
  <c r="AU16" i="3"/>
  <c r="AU8" i="3"/>
  <c r="AV6" i="3"/>
  <c r="AU32" i="3"/>
  <c r="AU24" i="3"/>
  <c r="AV18" i="3"/>
  <c r="AV17" i="3"/>
  <c r="AV12" i="3"/>
  <c r="AU6" i="3"/>
  <c r="AU12" i="3"/>
  <c r="AU30" i="3"/>
  <c r="AU13" i="3"/>
  <c r="AV7" i="3"/>
  <c r="AU22" i="3"/>
  <c r="AU17" i="3"/>
  <c r="AV3" i="3"/>
  <c r="AU18" i="3"/>
  <c r="AU9" i="3"/>
  <c r="AV9" i="3"/>
  <c r="AV14" i="3"/>
  <c r="AV13" i="3"/>
  <c r="AU14" i="3"/>
  <c r="AU10" i="3"/>
  <c r="AV10" i="3"/>
  <c r="AV15" i="3"/>
  <c r="AU15" i="3"/>
  <c r="AU11" i="3"/>
  <c r="AV11" i="3"/>
  <c r="BA22" i="4" l="1"/>
  <c r="BA20" i="4"/>
  <c r="BA21" i="4"/>
  <c r="BA19" i="4"/>
  <c r="BA18" i="4"/>
  <c r="BA12" i="4"/>
  <c r="BC6" i="4"/>
  <c r="BC3" i="4"/>
  <c r="BB5" i="4"/>
  <c r="BA7" i="4"/>
  <c r="BB2" i="4"/>
  <c r="BA8" i="4"/>
  <c r="BA13" i="4"/>
  <c r="BA14" i="4"/>
  <c r="BA9" i="4"/>
  <c r="BA10" i="4"/>
  <c r="BA15" i="4"/>
  <c r="BA11" i="4"/>
  <c r="BA16" i="4"/>
  <c r="BA17" i="4"/>
  <c r="BB18" i="4" l="1"/>
  <c r="BB21" i="4"/>
  <c r="BB22" i="4"/>
  <c r="BB19" i="4"/>
  <c r="BB20" i="4"/>
  <c r="BB12" i="4"/>
  <c r="BC5" i="4"/>
  <c r="BB7" i="4"/>
  <c r="BD6" i="4"/>
  <c r="BC2" i="4"/>
  <c r="BD3" i="4"/>
  <c r="BB13" i="4"/>
  <c r="BB8" i="4"/>
  <c r="BB14" i="4"/>
  <c r="BB9" i="4"/>
  <c r="BB10" i="4"/>
  <c r="BB15" i="4"/>
  <c r="BB11" i="4"/>
  <c r="BB16" i="4"/>
  <c r="BB17" i="4"/>
  <c r="BC21" i="4" l="1"/>
  <c r="BC19" i="4"/>
  <c r="BC22" i="4"/>
  <c r="BC20" i="4"/>
  <c r="BC18" i="4"/>
  <c r="BC12" i="4"/>
  <c r="BD5" i="4"/>
  <c r="BC7" i="4"/>
  <c r="BE6" i="4"/>
  <c r="BD2" i="4"/>
  <c r="BE3" i="4"/>
  <c r="BC13" i="4"/>
  <c r="BC8" i="4"/>
  <c r="BC14" i="4"/>
  <c r="BC9" i="4"/>
  <c r="BC10" i="4"/>
  <c r="BC15" i="4"/>
  <c r="BC11" i="4"/>
  <c r="BC16" i="4"/>
  <c r="BC17" i="4"/>
  <c r="BD22" i="4" l="1"/>
  <c r="BD19" i="4"/>
  <c r="BD18" i="4"/>
  <c r="BD20" i="4"/>
  <c r="BD21" i="4"/>
  <c r="BD7" i="4"/>
  <c r="BF6" i="4"/>
  <c r="BF3" i="4"/>
  <c r="BD12" i="4"/>
  <c r="BE5" i="4"/>
  <c r="BE2" i="4"/>
  <c r="BD8" i="4"/>
  <c r="BD13" i="4"/>
  <c r="BD14" i="4"/>
  <c r="BD9" i="4"/>
  <c r="BD10" i="4"/>
  <c r="BD15" i="4"/>
  <c r="BD11" i="4"/>
  <c r="BD16" i="4"/>
  <c r="BD17" i="4"/>
  <c r="BE22" i="4" l="1"/>
  <c r="BE20" i="4"/>
  <c r="BE21" i="4"/>
  <c r="BE19" i="4"/>
  <c r="BE18" i="4"/>
  <c r="BE12" i="4"/>
  <c r="BG6" i="4"/>
  <c r="BG3" i="4"/>
  <c r="BF5" i="4"/>
  <c r="BE7" i="4"/>
  <c r="BF2" i="4"/>
  <c r="BE8" i="4"/>
  <c r="BE13" i="4"/>
  <c r="BE14" i="4"/>
  <c r="BE9" i="4"/>
  <c r="BE10" i="4"/>
  <c r="BE11" i="4"/>
  <c r="BE15" i="4"/>
  <c r="BE16" i="4"/>
  <c r="BE17" i="4"/>
  <c r="BF18" i="4" l="1"/>
  <c r="BF19" i="4"/>
  <c r="BF20" i="4"/>
  <c r="BF21" i="4"/>
  <c r="BF12" i="4"/>
  <c r="BF22" i="4"/>
  <c r="BG5" i="4"/>
  <c r="BF7" i="4"/>
  <c r="BH6" i="4"/>
  <c r="BH3" i="4"/>
  <c r="BG2" i="4"/>
  <c r="BF13" i="4"/>
  <c r="BF8" i="4"/>
  <c r="BF14" i="4"/>
  <c r="BF9" i="4"/>
  <c r="BF10" i="4"/>
  <c r="BF15" i="4"/>
  <c r="BF11" i="4"/>
  <c r="BF16" i="4"/>
  <c r="BF17" i="4"/>
  <c r="BG21" i="4" l="1"/>
  <c r="BG19" i="4"/>
  <c r="BG22" i="4"/>
  <c r="BG20" i="4"/>
  <c r="BG12" i="4"/>
  <c r="BG18" i="4"/>
  <c r="BH5" i="4"/>
  <c r="BG7" i="4"/>
  <c r="BI6" i="4"/>
  <c r="BI3" i="4"/>
  <c r="BH2" i="4"/>
  <c r="BG8" i="4"/>
  <c r="BG13" i="4"/>
  <c r="BG14" i="4"/>
  <c r="BG9" i="4"/>
  <c r="BG10" i="4"/>
  <c r="BG15" i="4"/>
  <c r="BG11" i="4"/>
  <c r="BG16" i="4"/>
  <c r="BG17" i="4"/>
  <c r="BH20" i="4" l="1"/>
  <c r="BH21" i="4"/>
  <c r="BH22" i="4"/>
  <c r="BH18" i="4"/>
  <c r="BH19" i="4"/>
  <c r="BH7" i="4"/>
  <c r="BJ6" i="4"/>
  <c r="BJ3" i="4"/>
  <c r="BH12" i="4"/>
  <c r="BI5" i="4"/>
  <c r="BH1" i="4"/>
  <c r="BI2" i="4"/>
  <c r="BH13" i="4"/>
  <c r="BH8" i="4"/>
  <c r="BH14" i="4"/>
  <c r="BH9" i="4"/>
  <c r="BH10" i="4"/>
  <c r="BH15" i="4"/>
  <c r="BH11" i="4"/>
  <c r="BH16" i="4"/>
  <c r="BH17" i="4"/>
  <c r="BI22" i="4" l="1"/>
  <c r="BI20" i="4"/>
  <c r="BI21" i="4"/>
  <c r="BI19" i="4"/>
  <c r="BI18" i="4"/>
  <c r="BI12" i="4"/>
  <c r="BK6" i="4"/>
  <c r="BK3" i="4"/>
  <c r="BI7" i="4"/>
  <c r="BJ2" i="4"/>
  <c r="BI13" i="4"/>
  <c r="BI8" i="4"/>
  <c r="BI14" i="4"/>
  <c r="BI9" i="4"/>
  <c r="BI10" i="4"/>
  <c r="BI15" i="4"/>
  <c r="BI11" i="4"/>
  <c r="BI16" i="4"/>
  <c r="BI17" i="4"/>
  <c r="BJ18" i="4" l="1"/>
  <c r="BJ21" i="4"/>
  <c r="BJ22" i="4"/>
  <c r="BJ19" i="4"/>
  <c r="BJ20" i="4"/>
  <c r="BJ12" i="4"/>
  <c r="BJ7" i="4"/>
  <c r="BK5" i="4"/>
  <c r="BL6" i="4"/>
  <c r="BL3" i="4"/>
  <c r="BK2" i="4"/>
  <c r="BJ13" i="4"/>
  <c r="BJ8" i="4"/>
  <c r="BJ14" i="4"/>
  <c r="BJ9" i="4"/>
  <c r="BJ10" i="4"/>
  <c r="BJ15" i="4"/>
  <c r="BJ11" i="4"/>
  <c r="BJ16" i="4"/>
  <c r="BJ17" i="4"/>
  <c r="BK21" i="4" l="1"/>
  <c r="BK19" i="4"/>
  <c r="BK22" i="4"/>
  <c r="BK20" i="4"/>
  <c r="BK18" i="4"/>
  <c r="BK12" i="4"/>
  <c r="BK7" i="4"/>
  <c r="BL5" i="4"/>
  <c r="BM6" i="4"/>
  <c r="BL2" i="4"/>
  <c r="BM3" i="4"/>
  <c r="BK13" i="4"/>
  <c r="BK8" i="4"/>
  <c r="BK14" i="4"/>
  <c r="BK9" i="4"/>
  <c r="BK10" i="4"/>
  <c r="BK15" i="4"/>
  <c r="BK11" i="4"/>
  <c r="BK16" i="4"/>
  <c r="BK17" i="4"/>
  <c r="BL22" i="4" l="1"/>
  <c r="BL19" i="4"/>
  <c r="BL20" i="4"/>
  <c r="BL21" i="4"/>
  <c r="BL18" i="4"/>
  <c r="BL7" i="4"/>
  <c r="BM5" i="4"/>
  <c r="BL12" i="4"/>
  <c r="BN6" i="4"/>
  <c r="BN3" i="4"/>
  <c r="BM2" i="4"/>
  <c r="BL1" i="4"/>
  <c r="BL13" i="4"/>
  <c r="BL8" i="4"/>
  <c r="BL14" i="4"/>
  <c r="BL9" i="4"/>
  <c r="BL10" i="4"/>
  <c r="BL15" i="4"/>
  <c r="BL11" i="4"/>
  <c r="BL16" i="4"/>
  <c r="BL17" i="4"/>
  <c r="BM22" i="4" l="1"/>
  <c r="BM20" i="4"/>
  <c r="BM21" i="4"/>
  <c r="BM19" i="4"/>
  <c r="BM18" i="4"/>
  <c r="BM12" i="4"/>
  <c r="BO6" i="4"/>
  <c r="BO3" i="4"/>
  <c r="BM7" i="4"/>
  <c r="BN5" i="4"/>
  <c r="BN2" i="4"/>
  <c r="BM13" i="4"/>
  <c r="BM8" i="4"/>
  <c r="BM14" i="4"/>
  <c r="BM9" i="4"/>
  <c r="BM10" i="4"/>
  <c r="BM15" i="4"/>
  <c r="BM11" i="4"/>
  <c r="BM16" i="4"/>
  <c r="BM17" i="4"/>
  <c r="BN18" i="4" l="1"/>
  <c r="BN19" i="4"/>
  <c r="BN20" i="4"/>
  <c r="BN21" i="4"/>
  <c r="BN22" i="4"/>
  <c r="BN12" i="4"/>
  <c r="BN7" i="4"/>
  <c r="BP6" i="4"/>
  <c r="BP3" i="4"/>
  <c r="BO2" i="4"/>
  <c r="BN8" i="4"/>
  <c r="BN13" i="4"/>
  <c r="BN14" i="4"/>
  <c r="BN9" i="4"/>
  <c r="BN10" i="4"/>
  <c r="BN11" i="4"/>
  <c r="BN15" i="4"/>
  <c r="BN16" i="4"/>
  <c r="BN17" i="4"/>
  <c r="BO21" i="4" l="1"/>
  <c r="BO19" i="4"/>
  <c r="BO22" i="4"/>
  <c r="BO20" i="4"/>
  <c r="BO18" i="4"/>
  <c r="BO12" i="4"/>
  <c r="BO7" i="4"/>
  <c r="BQ6" i="4"/>
  <c r="BP5" i="4"/>
  <c r="BP2" i="4"/>
  <c r="BQ3" i="4"/>
  <c r="BO13" i="4"/>
  <c r="BO8" i="4"/>
  <c r="BO14" i="4"/>
  <c r="BO9" i="4"/>
  <c r="BO10" i="4"/>
  <c r="BO15" i="4"/>
  <c r="BO11" i="4"/>
  <c r="BO16" i="4"/>
  <c r="BO17" i="4"/>
  <c r="BP20" i="4" l="1"/>
  <c r="BP18" i="4"/>
  <c r="BP21" i="4"/>
  <c r="BP22" i="4"/>
  <c r="BP19" i="4"/>
  <c r="BP12" i="4"/>
  <c r="BP7" i="4"/>
  <c r="BQ5" i="4"/>
  <c r="BR3" i="4"/>
  <c r="BQ2" i="4"/>
  <c r="BP8" i="4"/>
  <c r="BP13" i="4"/>
  <c r="BP14" i="4"/>
  <c r="BP9" i="4"/>
  <c r="BP10" i="4"/>
  <c r="BP15" i="4"/>
  <c r="BP11" i="4"/>
  <c r="BP16" i="4"/>
  <c r="BP17" i="4"/>
  <c r="BQ22" i="4" l="1"/>
  <c r="BQ20" i="4"/>
  <c r="BQ21" i="4"/>
  <c r="BQ19" i="4"/>
  <c r="BQ12" i="4"/>
  <c r="BQ18" i="4"/>
  <c r="BS3" i="4"/>
  <c r="BQ7" i="4"/>
  <c r="BR2" i="4"/>
  <c r="BQ1" i="4"/>
  <c r="BQ8" i="4"/>
  <c r="BQ13" i="4"/>
  <c r="BQ14" i="4"/>
  <c r="BQ9" i="4"/>
  <c r="BQ10" i="4"/>
  <c r="BQ15" i="4"/>
  <c r="BQ11" i="4"/>
  <c r="BQ16" i="4"/>
  <c r="BQ17" i="4"/>
  <c r="BR18" i="4" l="1"/>
  <c r="BR21" i="4"/>
  <c r="BR22" i="4"/>
  <c r="BR19" i="4"/>
  <c r="BR12" i="4"/>
  <c r="BR20" i="4"/>
  <c r="BR7" i="4"/>
  <c r="BT3" i="4"/>
  <c r="BS2" i="4"/>
  <c r="BR13" i="4"/>
  <c r="BR8" i="4"/>
  <c r="BR14" i="4"/>
  <c r="BR9" i="4"/>
  <c r="BR10" i="4"/>
  <c r="BR11" i="4"/>
  <c r="BR15" i="4"/>
  <c r="BR16" i="4"/>
  <c r="BR17" i="4"/>
  <c r="BS21" i="4" l="1"/>
  <c r="BS19" i="4"/>
  <c r="BS22" i="4"/>
  <c r="BS20" i="4"/>
  <c r="BS18" i="4"/>
  <c r="BS12" i="4"/>
  <c r="BS7" i="4"/>
  <c r="BT2" i="4"/>
  <c r="BS13" i="4"/>
  <c r="BS8" i="4"/>
  <c r="BS14" i="4"/>
  <c r="BS9" i="4"/>
  <c r="BS10" i="4"/>
  <c r="BS15" i="4"/>
  <c r="BS11" i="4"/>
  <c r="BS16" i="4"/>
  <c r="BS17" i="4"/>
</calcChain>
</file>

<file path=xl/sharedStrings.xml><?xml version="1.0" encoding="utf-8"?>
<sst xmlns="http://schemas.openxmlformats.org/spreadsheetml/2006/main" count="152" uniqueCount="61">
  <si>
    <t xml:space="preserve">To use: </t>
  </si>
  <si>
    <t>Enter dates</t>
  </si>
  <si>
    <t>"Group" sets the color</t>
  </si>
  <si>
    <t>Enter workstreams</t>
  </si>
  <si>
    <t>Blue / grey / colors will fill in automatically</t>
  </si>
  <si>
    <t>Colors &amp; shading will fill in automatically</t>
  </si>
  <si>
    <t>begin</t>
  </si>
  <si>
    <t>end</t>
  </si>
  <si>
    <t>Activity</t>
  </si>
  <si>
    <t>Plan</t>
  </si>
  <si>
    <t>Actual</t>
  </si>
  <si>
    <t>Cost</t>
  </si>
  <si>
    <t>done?</t>
  </si>
  <si>
    <t>Group</t>
  </si>
  <si>
    <t>Who</t>
  </si>
  <si>
    <t>What</t>
  </si>
  <si>
    <t>change the date in this cell only ---&gt;</t>
  </si>
  <si>
    <t>Design</t>
  </si>
  <si>
    <t>Workstream 1</t>
  </si>
  <si>
    <t>Design product</t>
  </si>
  <si>
    <t>Task 1</t>
  </si>
  <si>
    <t>Create product concept</t>
  </si>
  <si>
    <t>design shoe</t>
  </si>
  <si>
    <t>make art for shoe</t>
  </si>
  <si>
    <t>Schedule user testing</t>
  </si>
  <si>
    <t>test shoe</t>
  </si>
  <si>
    <t>Perform user tests</t>
  </si>
  <si>
    <t>Workstream 2</t>
  </si>
  <si>
    <t>Engineering</t>
  </si>
  <si>
    <t>Eng</t>
  </si>
  <si>
    <t>Task 2</t>
  </si>
  <si>
    <t>Decide on architecture</t>
  </si>
  <si>
    <t>Task 3</t>
  </si>
  <si>
    <t>Detailed Eng Design</t>
  </si>
  <si>
    <t>Marketing</t>
  </si>
  <si>
    <t>Task 4</t>
  </si>
  <si>
    <t>Design Feedback to Eng</t>
  </si>
  <si>
    <t>Task 5</t>
  </si>
  <si>
    <t>Launch Planning</t>
  </si>
  <si>
    <t>1 Enter dates</t>
  </si>
  <si>
    <t>2 Set Group</t>
  </si>
  <si>
    <t>2 Enter workstreams</t>
  </si>
  <si>
    <t>Feb</t>
  </si>
  <si>
    <t>Who?</t>
  </si>
  <si>
    <t>3 change the date in this cell only ---&gt;</t>
  </si>
  <si>
    <t>Unfortunately you can't change the colors, but you can make the label corresponding to each color whatever you want.</t>
  </si>
  <si>
    <t>Label</t>
  </si>
  <si>
    <t>Colors</t>
  </si>
  <si>
    <t>Default</t>
  </si>
  <si>
    <t>blue</t>
  </si>
  <si>
    <t>Milestone</t>
  </si>
  <si>
    <t>black</t>
  </si>
  <si>
    <t>green</t>
  </si>
  <si>
    <t>red</t>
  </si>
  <si>
    <t>Sunday</t>
  </si>
  <si>
    <t>Monday</t>
  </si>
  <si>
    <t>Tuesday</t>
  </si>
  <si>
    <t>Wedesday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</si>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</sst>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&quot; &quot;mmm"/>
    <numFmt numFmtId="165" formatCode="m/d/yyyy"/>
  </numFmts>
  <fonts count="26">
    <font>
      <sz val="10"/>
      <color rgb="FF000000"/>
      <name val="Arial"/>
    </font>
    <font>
      <b/>
      <sz val="12"/>
      <color rgb="FF999999"/>
      <name val="Arial"/>
    </font>
    <font>
      <b/>
      <sz val="12"/>
      <color rgb="FF980000"/>
      <name val="Arial"/>
    </font>
    <font>
      <b/>
      <sz val="12"/>
      <name val="Arial"/>
    </font>
    <font>
      <b/>
      <i/>
      <sz val="8"/>
      <color rgb="FF980000"/>
      <name val="Arial"/>
    </font>
    <font>
      <sz val="10"/>
      <name val="Arial"/>
    </font>
    <font>
      <b/>
      <i/>
      <sz val="12"/>
      <color rgb="FF980000"/>
      <name val="Arial"/>
    </font>
    <font>
      <b/>
      <sz val="10"/>
      <name val="Arial"/>
    </font>
    <font>
      <b/>
      <sz val="10"/>
      <name val="Arial"/>
    </font>
    <font>
      <b/>
      <sz val="8"/>
      <name val="Arial"/>
    </font>
    <font>
      <b/>
      <sz val="10"/>
      <color rgb="FF000000"/>
      <name val="Arial"/>
    </font>
    <font>
      <b/>
      <sz val="12"/>
      <color rgb="FF000000"/>
      <name val="Arial"/>
    </font>
    <font>
      <sz val="10"/>
      <color rgb="FF000000"/>
      <name val="Arial"/>
    </font>
    <font>
      <sz val="8"/>
      <color rgb="FF999999"/>
      <name val="Arial"/>
    </font>
    <font>
      <b/>
      <sz val="6"/>
      <color rgb="FFF3F3F3"/>
      <name val="Arial"/>
    </font>
    <font>
      <b/>
      <sz val="8"/>
      <color rgb="FFA61C00"/>
      <name val="Arial"/>
    </font>
    <font>
      <b/>
      <sz val="9"/>
      <name val="Arial"/>
    </font>
    <font>
      <b/>
      <sz val="6"/>
      <color rgb="FFFFFFFF"/>
      <name val="Arial"/>
    </font>
    <font>
      <sz val="8"/>
      <color rgb="FFA61C00"/>
      <name val="Arial"/>
    </font>
    <font>
      <b/>
      <sz val="10"/>
      <name val="Arial"/>
    </font>
    <font>
      <sz val="12"/>
      <color rgb="FF595959"/>
      <name val="Arial"/>
    </font>
    <font>
      <sz val="10"/>
      <name val="Roboto Condensed"/>
    </font>
    <font>
      <sz val="10"/>
      <name val="Arial"/>
    </font>
    <font>
      <sz val="10"/>
      <color rgb="FFFFFFFF"/>
      <name val="Arial"/>
    </font>
    <font>
      <i/>
      <sz val="10"/>
      <name val="Arial"/>
    </font>
    <font>
      <sz val="11"/>
      <color rgb="FF000000"/>
      <name val="Inconsolata"/>
    </font>
  </fonts>
  <fills count="7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2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/>
      <top/>
      <bottom/>
      <diagonal/>
    </border>
    <border>
      <left style="thin">
        <color rgb="FF000000"/>
      </left>
      <right style="thin">
        <color rgb="FFF3F3F3"/>
      </right>
      <top/>
      <bottom/>
      <diagonal/>
    </border>
    <border>
      <left style="thin">
        <color rgb="FFF3F3F3"/>
      </left>
      <right style="thin">
        <color rgb="FFF3F3F3"/>
      </right>
      <top/>
      <bottom/>
      <diagonal/>
    </border>
    <border>
      <left style="thin">
        <color rgb="FFF3F3F3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CCCCCC"/>
      </left>
      <right style="thin">
        <color rgb="FF000000"/>
      </right>
      <top/>
      <bottom/>
      <diagonal/>
    </border>
    <border>
      <left style="thin">
        <color rgb="FFF3F3F3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150">
    <xf numFmtId="0" fontId="0" fillId="0" borderId="0" xfId="0" applyFont="1" applyAlignment="1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6" fillId="3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7" fillId="4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49" fontId="9" fillId="4" borderId="2" xfId="0" applyNumberFormat="1" applyFont="1" applyFill="1" applyBorder="1" applyAlignment="1">
      <alignment horizontal="center"/>
    </xf>
    <xf numFmtId="49" fontId="9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left"/>
    </xf>
    <xf numFmtId="49" fontId="9" fillId="4" borderId="1" xfId="0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center"/>
    </xf>
    <xf numFmtId="49" fontId="9" fillId="0" borderId="1" xfId="0" applyNumberFormat="1" applyFont="1" applyBorder="1" applyAlignment="1">
      <alignment horizontal="center"/>
    </xf>
    <xf numFmtId="3" fontId="10" fillId="2" borderId="3" xfId="0" applyNumberFormat="1" applyFont="1" applyFill="1" applyBorder="1"/>
    <xf numFmtId="0" fontId="10" fillId="2" borderId="3" xfId="0" applyFont="1" applyFill="1" applyBorder="1"/>
    <xf numFmtId="164" fontId="10" fillId="2" borderId="3" xfId="0" applyNumberFormat="1" applyFont="1" applyFill="1" applyBorder="1" applyAlignment="1"/>
    <xf numFmtId="0" fontId="11" fillId="2" borderId="3" xfId="0" applyFont="1" applyFill="1" applyBorder="1" applyAlignment="1"/>
    <xf numFmtId="0" fontId="12" fillId="2" borderId="3" xfId="0" applyFont="1" applyFill="1" applyBorder="1"/>
    <xf numFmtId="0" fontId="13" fillId="2" borderId="3" xfId="0" applyFont="1" applyFill="1" applyBorder="1" applyAlignment="1">
      <alignment horizontal="right" vertical="center"/>
    </xf>
    <xf numFmtId="14" fontId="14" fillId="4" borderId="4" xfId="0" applyNumberFormat="1" applyFont="1" applyFill="1" applyBorder="1" applyAlignment="1">
      <alignment horizontal="center"/>
    </xf>
    <xf numFmtId="0" fontId="15" fillId="2" borderId="3" xfId="0" applyFont="1" applyFill="1" applyBorder="1" applyAlignment="1">
      <alignment horizontal="right" vertical="center"/>
    </xf>
    <xf numFmtId="14" fontId="14" fillId="4" borderId="2" xfId="0" applyNumberFormat="1" applyFont="1" applyFill="1" applyBorder="1" applyAlignment="1">
      <alignment horizontal="center"/>
    </xf>
    <xf numFmtId="14" fontId="14" fillId="4" borderId="5" xfId="0" applyNumberFormat="1" applyFont="1" applyFill="1" applyBorder="1" applyAlignment="1">
      <alignment horizontal="center"/>
    </xf>
    <xf numFmtId="14" fontId="14" fillId="4" borderId="0" xfId="0" applyNumberFormat="1" applyFont="1" applyFill="1" applyAlignment="1">
      <alignment horizontal="center"/>
    </xf>
    <xf numFmtId="14" fontId="14" fillId="4" borderId="6" xfId="0" applyNumberFormat="1" applyFont="1" applyFill="1" applyBorder="1" applyAlignment="1">
      <alignment horizontal="center"/>
    </xf>
    <xf numFmtId="49" fontId="16" fillId="0" borderId="2" xfId="0" applyNumberFormat="1" applyFont="1" applyBorder="1" applyAlignment="1">
      <alignment horizontal="center" vertical="center"/>
    </xf>
    <xf numFmtId="14" fontId="17" fillId="0" borderId="7" xfId="0" applyNumberFormat="1" applyFont="1" applyBorder="1" applyAlignment="1">
      <alignment horizontal="center"/>
    </xf>
    <xf numFmtId="49" fontId="16" fillId="0" borderId="0" xfId="0" applyNumberFormat="1" applyFont="1" applyAlignment="1">
      <alignment horizontal="center" vertical="center"/>
    </xf>
    <xf numFmtId="14" fontId="17" fillId="0" borderId="8" xfId="0" applyNumberFormat="1" applyFont="1" applyBorder="1" applyAlignment="1">
      <alignment horizontal="center"/>
    </xf>
    <xf numFmtId="14" fontId="17" fillId="0" borderId="9" xfId="0" applyNumberFormat="1" applyFont="1" applyBorder="1" applyAlignment="1">
      <alignment horizontal="center"/>
    </xf>
    <xf numFmtId="14" fontId="14" fillId="4" borderId="4" xfId="0" applyNumberFormat="1" applyFont="1" applyFill="1" applyBorder="1" applyAlignment="1">
      <alignment horizontal="center"/>
    </xf>
    <xf numFmtId="0" fontId="18" fillId="2" borderId="3" xfId="0" applyFont="1" applyFill="1" applyBorder="1" applyAlignment="1">
      <alignment horizontal="right" vertical="center"/>
    </xf>
    <xf numFmtId="165" fontId="11" fillId="2" borderId="3" xfId="0" applyNumberFormat="1" applyFont="1" applyFill="1" applyBorder="1" applyAlignment="1"/>
    <xf numFmtId="14" fontId="14" fillId="4" borderId="10" xfId="0" applyNumberFormat="1" applyFont="1" applyFill="1" applyBorder="1" applyAlignment="1">
      <alignment horizontal="center"/>
    </xf>
    <xf numFmtId="14" fontId="17" fillId="0" borderId="2" xfId="0" applyNumberFormat="1" applyFont="1" applyBorder="1" applyAlignment="1">
      <alignment horizontal="center"/>
    </xf>
    <xf numFmtId="14" fontId="17" fillId="0" borderId="0" xfId="0" applyNumberFormat="1" applyFont="1" applyAlignment="1">
      <alignment horizontal="center"/>
    </xf>
    <xf numFmtId="3" fontId="19" fillId="4" borderId="0" xfId="0" applyNumberFormat="1" applyFont="1" applyFill="1"/>
    <xf numFmtId="0" fontId="5" fillId="4" borderId="0" xfId="0" applyFont="1" applyFill="1"/>
    <xf numFmtId="0" fontId="20" fillId="4" borderId="0" xfId="0" applyFont="1" applyFill="1" applyAlignment="1"/>
    <xf numFmtId="0" fontId="5" fillId="6" borderId="10" xfId="0" applyFont="1" applyFill="1" applyBorder="1"/>
    <xf numFmtId="14" fontId="14" fillId="4" borderId="0" xfId="0" applyNumberFormat="1" applyFont="1" applyFill="1" applyAlignment="1">
      <alignment horizontal="center"/>
    </xf>
    <xf numFmtId="14" fontId="17" fillId="0" borderId="2" xfId="0" applyNumberFormat="1" applyFont="1" applyBorder="1" applyAlignment="1">
      <alignment horizontal="center"/>
    </xf>
    <xf numFmtId="14" fontId="14" fillId="4" borderId="2" xfId="0" applyNumberFormat="1" applyFont="1" applyFill="1" applyBorder="1" applyAlignment="1">
      <alignment horizontal="center"/>
    </xf>
    <xf numFmtId="14" fontId="14" fillId="4" borderId="1" xfId="0" applyNumberFormat="1" applyFont="1" applyFill="1" applyBorder="1" applyAlignment="1">
      <alignment horizontal="center"/>
    </xf>
    <xf numFmtId="14" fontId="17" fillId="0" borderId="1" xfId="0" applyNumberFormat="1" applyFont="1" applyBorder="1" applyAlignment="1">
      <alignment horizontal="center"/>
    </xf>
    <xf numFmtId="0" fontId="5" fillId="6" borderId="2" xfId="0" applyFont="1" applyFill="1" applyBorder="1"/>
    <xf numFmtId="0" fontId="5" fillId="6" borderId="0" xfId="0" applyFont="1" applyFill="1"/>
    <xf numFmtId="0" fontId="21" fillId="6" borderId="0" xfId="0" applyFont="1" applyFill="1" applyAlignment="1">
      <alignment horizontal="center"/>
    </xf>
    <xf numFmtId="0" fontId="5" fillId="4" borderId="2" xfId="0" applyFont="1" applyFill="1" applyBorder="1"/>
    <xf numFmtId="0" fontId="21" fillId="4" borderId="0" xfId="0" applyFont="1" applyFill="1" applyAlignment="1">
      <alignment horizontal="center"/>
    </xf>
    <xf numFmtId="0" fontId="5" fillId="6" borderId="1" xfId="0" applyFont="1" applyFill="1" applyBorder="1"/>
    <xf numFmtId="0" fontId="21" fillId="6" borderId="0" xfId="0" applyFont="1" applyFill="1" applyAlignment="1">
      <alignment horizontal="center"/>
    </xf>
    <xf numFmtId="0" fontId="20" fillId="0" borderId="0" xfId="0" applyFont="1" applyAlignment="1"/>
    <xf numFmtId="14" fontId="22" fillId="4" borderId="0" xfId="0" applyNumberFormat="1" applyFont="1" applyFill="1" applyAlignment="1"/>
    <xf numFmtId="0" fontId="23" fillId="0" borderId="2" xfId="0" applyFont="1" applyBorder="1"/>
    <xf numFmtId="0" fontId="23" fillId="0" borderId="0" xfId="0" applyFont="1"/>
    <xf numFmtId="3" fontId="5" fillId="0" borderId="0" xfId="0" applyNumberFormat="1" applyFont="1" applyAlignment="1"/>
    <xf numFmtId="164" fontId="22" fillId="0" borderId="0" xfId="0" applyNumberFormat="1" applyFont="1" applyAlignment="1"/>
    <xf numFmtId="0" fontId="22" fillId="0" borderId="0" xfId="0" applyFont="1" applyAlignment="1"/>
    <xf numFmtId="0" fontId="22" fillId="0" borderId="0" xfId="0" applyFont="1" applyAlignment="1"/>
    <xf numFmtId="0" fontId="20" fillId="0" borderId="11" xfId="0" applyFont="1" applyBorder="1" applyAlignment="1"/>
    <xf numFmtId="0" fontId="22" fillId="0" borderId="11" xfId="0" applyFont="1" applyBorder="1" applyAlignment="1"/>
    <xf numFmtId="14" fontId="14" fillId="4" borderId="12" xfId="0" applyNumberFormat="1" applyFont="1" applyFill="1" applyBorder="1" applyAlignment="1">
      <alignment horizontal="center"/>
    </xf>
    <xf numFmtId="0" fontId="22" fillId="4" borderId="0" xfId="0" applyFont="1" applyFill="1" applyAlignment="1"/>
    <xf numFmtId="14" fontId="14" fillId="4" borderId="6" xfId="0" applyNumberFormat="1" applyFont="1" applyFill="1" applyBorder="1" applyAlignment="1">
      <alignment horizontal="center"/>
    </xf>
    <xf numFmtId="0" fontId="20" fillId="0" borderId="11" xfId="0" applyFont="1" applyBorder="1" applyAlignment="1"/>
    <xf numFmtId="0" fontId="5" fillId="6" borderId="4" xfId="0" applyFont="1" applyFill="1" applyBorder="1"/>
    <xf numFmtId="0" fontId="5" fillId="6" borderId="5" xfId="0" applyFont="1" applyFill="1" applyBorder="1"/>
    <xf numFmtId="0" fontId="21" fillId="6" borderId="5" xfId="0" applyFont="1" applyFill="1" applyBorder="1" applyAlignment="1">
      <alignment horizontal="center"/>
    </xf>
    <xf numFmtId="0" fontId="21" fillId="6" borderId="6" xfId="0" applyFont="1" applyFill="1" applyBorder="1" applyAlignment="1">
      <alignment horizontal="center"/>
    </xf>
    <xf numFmtId="0" fontId="5" fillId="4" borderId="7" xfId="0" applyFont="1" applyFill="1" applyBorder="1"/>
    <xf numFmtId="0" fontId="5" fillId="4" borderId="8" xfId="0" applyFont="1" applyFill="1" applyBorder="1"/>
    <xf numFmtId="0" fontId="21" fillId="4" borderId="8" xfId="0" applyFont="1" applyFill="1" applyBorder="1" applyAlignment="1">
      <alignment horizontal="center"/>
    </xf>
    <xf numFmtId="0" fontId="5" fillId="4" borderId="13" xfId="0" applyFont="1" applyFill="1" applyBorder="1"/>
    <xf numFmtId="0" fontId="5" fillId="6" borderId="12" xfId="0" applyFont="1" applyFill="1" applyBorder="1"/>
    <xf numFmtId="0" fontId="5" fillId="6" borderId="6" xfId="0" applyFont="1" applyFill="1" applyBorder="1"/>
    <xf numFmtId="0" fontId="23" fillId="5" borderId="2" xfId="0" applyFont="1" applyFill="1" applyBorder="1"/>
    <xf numFmtId="0" fontId="23" fillId="5" borderId="0" xfId="0" applyFont="1" applyFill="1"/>
    <xf numFmtId="164" fontId="22" fillId="0" borderId="0" xfId="0" applyNumberFormat="1" applyFont="1" applyAlignment="1">
      <alignment horizontal="right"/>
    </xf>
    <xf numFmtId="0" fontId="20" fillId="0" borderId="0" xfId="0" applyFont="1" applyAlignment="1"/>
    <xf numFmtId="164" fontId="22" fillId="0" borderId="0" xfId="0" applyNumberFormat="1" applyFont="1" applyAlignment="1">
      <alignment horizontal="right"/>
    </xf>
    <xf numFmtId="0" fontId="22" fillId="0" borderId="11" xfId="0" applyFont="1" applyBorder="1" applyAlignment="1"/>
    <xf numFmtId="0" fontId="22" fillId="0" borderId="0" xfId="0" applyFont="1"/>
    <xf numFmtId="0" fontId="22" fillId="0" borderId="11" xfId="0" applyFont="1" applyBorder="1" applyAlignment="1"/>
    <xf numFmtId="3" fontId="5" fillId="0" borderId="0" xfId="0" applyNumberFormat="1" applyFont="1"/>
    <xf numFmtId="0" fontId="22" fillId="0" borderId="0" xfId="0" applyFont="1" applyAlignment="1"/>
    <xf numFmtId="0" fontId="22" fillId="0" borderId="0" xfId="0" applyFont="1" applyAlignment="1"/>
    <xf numFmtId="0" fontId="22" fillId="0" borderId="0" xfId="0" applyFont="1" applyAlignment="1"/>
    <xf numFmtId="0" fontId="22" fillId="0" borderId="11" xfId="0" applyFont="1" applyBorder="1" applyAlignment="1"/>
    <xf numFmtId="0" fontId="22" fillId="0" borderId="11" xfId="0" applyFont="1" applyBorder="1" applyAlignment="1"/>
    <xf numFmtId="3" fontId="24" fillId="0" borderId="0" xfId="0" applyNumberFormat="1" applyFont="1" applyAlignment="1"/>
    <xf numFmtId="0" fontId="24" fillId="0" borderId="0" xfId="0" applyFont="1"/>
    <xf numFmtId="0" fontId="5" fillId="0" borderId="2" xfId="0" applyFont="1" applyBorder="1"/>
    <xf numFmtId="14" fontId="5" fillId="0" borderId="0" xfId="0" applyNumberFormat="1" applyFont="1"/>
    <xf numFmtId="164" fontId="25" fillId="5" borderId="0" xfId="0" applyNumberFormat="1" applyFont="1" applyFill="1"/>
    <xf numFmtId="3" fontId="10" fillId="2" borderId="0" xfId="0" applyNumberFormat="1" applyFont="1" applyFill="1"/>
    <xf numFmtId="0" fontId="10" fillId="2" borderId="0" xfId="0" applyFont="1" applyFill="1"/>
    <xf numFmtId="0" fontId="11" fillId="2" borderId="0" xfId="0" applyFont="1" applyFill="1" applyAlignment="1"/>
    <xf numFmtId="0" fontId="12" fillId="2" borderId="0" xfId="0" applyFont="1" applyFill="1"/>
    <xf numFmtId="165" fontId="5" fillId="2" borderId="0" xfId="0" applyNumberFormat="1" applyFont="1" applyFill="1" applyAlignment="1"/>
    <xf numFmtId="14" fontId="14" fillId="4" borderId="0" xfId="0" applyNumberFormat="1" applyFont="1" applyFill="1" applyAlignment="1">
      <alignment horizontal="center" vertical="center"/>
    </xf>
    <xf numFmtId="14" fontId="14" fillId="4" borderId="0" xfId="0" applyNumberFormat="1" applyFont="1" applyFill="1" applyAlignment="1">
      <alignment horizontal="center" vertical="center"/>
    </xf>
    <xf numFmtId="14" fontId="17" fillId="0" borderId="2" xfId="0" applyNumberFormat="1" applyFont="1" applyBorder="1" applyAlignment="1">
      <alignment horizontal="center" vertical="center"/>
    </xf>
    <xf numFmtId="14" fontId="17" fillId="0" borderId="0" xfId="0" applyNumberFormat="1" applyFont="1" applyAlignment="1">
      <alignment horizontal="center" vertical="center"/>
    </xf>
    <xf numFmtId="14" fontId="14" fillId="4" borderId="2" xfId="0" applyNumberFormat="1" applyFont="1" applyFill="1" applyBorder="1" applyAlignment="1">
      <alignment horizontal="center" vertical="center"/>
    </xf>
    <xf numFmtId="14" fontId="14" fillId="4" borderId="1" xfId="0" applyNumberFormat="1" applyFont="1" applyFill="1" applyBorder="1" applyAlignment="1">
      <alignment horizontal="center" vertical="center"/>
    </xf>
    <xf numFmtId="14" fontId="17" fillId="0" borderId="1" xfId="0" applyNumberFormat="1" applyFont="1" applyBorder="1" applyAlignment="1">
      <alignment horizontal="center" vertical="center"/>
    </xf>
    <xf numFmtId="3" fontId="10" fillId="2" borderId="14" xfId="0" applyNumberFormat="1" applyFont="1" applyFill="1" applyBorder="1"/>
    <xf numFmtId="0" fontId="10" fillId="2" borderId="14" xfId="0" applyFont="1" applyFill="1" applyBorder="1"/>
    <xf numFmtId="0" fontId="11" fillId="2" borderId="14" xfId="0" applyFont="1" applyFill="1" applyBorder="1" applyAlignment="1"/>
    <xf numFmtId="0" fontId="12" fillId="2" borderId="14" xfId="0" applyFont="1" applyFill="1" applyBorder="1"/>
    <xf numFmtId="0" fontId="12" fillId="2" borderId="15" xfId="0" applyFont="1" applyFill="1" applyBorder="1"/>
    <xf numFmtId="14" fontId="14" fillId="4" borderId="0" xfId="0" applyNumberFormat="1" applyFont="1" applyFill="1" applyAlignment="1">
      <alignment horizontal="center"/>
    </xf>
    <xf numFmtId="0" fontId="5" fillId="4" borderId="10" xfId="0" applyFont="1" applyFill="1" applyBorder="1"/>
    <xf numFmtId="0" fontId="23" fillId="0" borderId="10" xfId="0" applyFont="1" applyBorder="1"/>
    <xf numFmtId="0" fontId="20" fillId="0" borderId="0" xfId="0" applyFont="1" applyAlignment="1"/>
    <xf numFmtId="0" fontId="19" fillId="0" borderId="16" xfId="0" applyFont="1" applyBorder="1" applyAlignment="1"/>
    <xf numFmtId="0" fontId="5" fillId="0" borderId="19" xfId="0" applyFont="1" applyBorder="1" applyAlignment="1"/>
    <xf numFmtId="0" fontId="22" fillId="4" borderId="10" xfId="0" applyFont="1" applyFill="1" applyBorder="1" applyAlignment="1"/>
    <xf numFmtId="0" fontId="23" fillId="0" borderId="20" xfId="0" applyFont="1" applyBorder="1" applyAlignment="1"/>
    <xf numFmtId="0" fontId="5" fillId="3" borderId="19" xfId="0" applyFont="1" applyFill="1" applyBorder="1" applyAlignment="1"/>
    <xf numFmtId="0" fontId="5" fillId="3" borderId="10" xfId="0" applyFont="1" applyFill="1" applyBorder="1"/>
    <xf numFmtId="0" fontId="5" fillId="3" borderId="20" xfId="0" applyFont="1" applyFill="1" applyBorder="1" applyAlignment="1">
      <alignment horizontal="right"/>
    </xf>
    <xf numFmtId="0" fontId="23" fillId="0" borderId="20" xfId="0" applyFont="1" applyBorder="1" applyAlignment="1">
      <alignment horizontal="right"/>
    </xf>
    <xf numFmtId="0" fontId="5" fillId="0" borderId="21" xfId="0" applyFont="1" applyBorder="1" applyAlignment="1"/>
    <xf numFmtId="0" fontId="22" fillId="4" borderId="22" xfId="0" applyFont="1" applyFill="1" applyBorder="1" applyAlignment="1"/>
    <xf numFmtId="0" fontId="23" fillId="0" borderId="23" xfId="0" applyFont="1" applyBorder="1" applyAlignment="1">
      <alignment horizontal="right"/>
    </xf>
    <xf numFmtId="0" fontId="5" fillId="0" borderId="0" xfId="0" applyFont="1" applyAlignment="1"/>
    <xf numFmtId="0" fontId="3" fillId="2" borderId="0" xfId="0" applyFont="1" applyFill="1" applyAlignment="1">
      <alignment horizontal="center"/>
    </xf>
    <xf numFmtId="0" fontId="0" fillId="0" borderId="0" xfId="0" applyFont="1" applyAlignment="1"/>
    <xf numFmtId="0" fontId="3" fillId="2" borderId="0" xfId="0" applyFont="1" applyFill="1" applyAlignment="1">
      <alignment vertical="center"/>
    </xf>
    <xf numFmtId="0" fontId="7" fillId="0" borderId="0" xfId="0" applyFont="1" applyAlignment="1">
      <alignment horizontal="center"/>
    </xf>
    <xf numFmtId="0" fontId="5" fillId="0" borderId="1" xfId="0" applyFont="1" applyBorder="1"/>
    <xf numFmtId="0" fontId="7" fillId="4" borderId="0" xfId="0" applyFont="1" applyFill="1" applyAlignment="1">
      <alignment horizontal="center"/>
    </xf>
    <xf numFmtId="0" fontId="7" fillId="0" borderId="2" xfId="0" applyFont="1" applyBorder="1" applyAlignment="1">
      <alignment horizontal="center"/>
    </xf>
    <xf numFmtId="0" fontId="7" fillId="5" borderId="0" xfId="0" applyFont="1" applyFill="1" applyAlignment="1">
      <alignment horizontal="center"/>
    </xf>
    <xf numFmtId="164" fontId="10" fillId="2" borderId="0" xfId="0" applyNumberFormat="1" applyFont="1" applyFill="1" applyAlignment="1">
      <alignment vertical="center"/>
    </xf>
    <xf numFmtId="0" fontId="5" fillId="0" borderId="14" xfId="0" applyFont="1" applyBorder="1"/>
    <xf numFmtId="0" fontId="7" fillId="4" borderId="17" xfId="0" applyFont="1" applyFill="1" applyBorder="1" applyAlignment="1"/>
    <xf numFmtId="0" fontId="5" fillId="0" borderId="18" xfId="0" applyFont="1" applyBorder="1"/>
    <xf numFmtId="0" fontId="5" fillId="0" borderId="0" xfId="0" applyFont="1" applyAlignment="1">
      <alignment wrapText="1"/>
    </xf>
  </cellXfs>
  <cellStyles count="1">
    <cellStyle name="Normal" xfId="0" builtinId="0"/>
  </cellStyles>
  <dxfs count="49">
    <dxf>
      <font>
        <color rgb="FF93C47D"/>
      </font>
      <fill>
        <patternFill patternType="solid">
          <fgColor rgb="FF93C47D"/>
          <bgColor rgb="FF93C47D"/>
        </patternFill>
      </fill>
    </dxf>
    <dxf>
      <font>
        <color rgb="FF6AA84F"/>
      </font>
      <fill>
        <patternFill patternType="solid">
          <fgColor rgb="FF6AA84F"/>
          <bgColor rgb="FF6AA84F"/>
        </patternFill>
      </fill>
    </dxf>
    <dxf>
      <font>
        <color rgb="FF999999"/>
      </font>
      <fill>
        <patternFill patternType="solid">
          <fgColor rgb="FF999999"/>
          <bgColor rgb="FF999999"/>
        </patternFill>
      </fill>
    </dxf>
    <dxf>
      <font>
        <color rgb="FF434343"/>
      </font>
      <fill>
        <patternFill patternType="solid">
          <fgColor rgb="FF434343"/>
          <bgColor rgb="FF434343"/>
        </patternFill>
      </fill>
    </dxf>
    <dxf>
      <font>
        <color rgb="FF6D9EEB"/>
      </font>
      <fill>
        <patternFill patternType="solid">
          <fgColor rgb="FF6D9EEB"/>
          <bgColor rgb="FF6D9EEB"/>
        </patternFill>
      </fill>
    </dxf>
    <dxf>
      <font>
        <color rgb="FFA4C2F4"/>
      </font>
      <fill>
        <patternFill patternType="solid">
          <fgColor rgb="FFA4C2F4"/>
          <bgColor rgb="FFA4C2F4"/>
        </patternFill>
      </fill>
    </dxf>
    <dxf>
      <font>
        <color rgb="FFE6B8AF"/>
      </font>
      <fill>
        <patternFill patternType="solid">
          <fgColor rgb="FFE6B8AF"/>
          <bgColor rgb="FFE6B8AF"/>
        </patternFill>
      </fill>
    </dxf>
    <dxf>
      <font>
        <color rgb="FFDD7E6B"/>
      </font>
      <fill>
        <patternFill patternType="solid">
          <fgColor rgb="FFDD7E6B"/>
          <bgColor rgb="FFDD7E6B"/>
        </patternFill>
      </fill>
    </dxf>
    <dxf>
      <font>
        <color rgb="FFA4C2F4"/>
      </font>
      <fill>
        <patternFill patternType="solid">
          <fgColor rgb="FFA4C2F4"/>
          <bgColor rgb="FFA4C2F4"/>
        </patternFill>
      </fill>
    </dxf>
    <dxf>
      <font>
        <color rgb="FFB6D7A8"/>
      </font>
      <fill>
        <patternFill patternType="solid">
          <fgColor rgb="FFB6D7A8"/>
          <bgColor rgb="FFB6D7A8"/>
        </patternFill>
      </fill>
    </dxf>
    <dxf>
      <font>
        <color rgb="FF434343"/>
      </font>
      <fill>
        <patternFill patternType="solid">
          <fgColor rgb="FF434343"/>
          <bgColor rgb="FF434343"/>
        </patternFill>
      </fill>
    </dxf>
    <dxf>
      <font>
        <color rgb="FF000000"/>
      </font>
      <fill>
        <patternFill patternType="solid">
          <fgColor rgb="FF000000"/>
          <bgColor rgb="FF000000"/>
        </patternFill>
      </fill>
    </dxf>
    <dxf>
      <font>
        <color rgb="FF999999"/>
      </font>
      <fill>
        <patternFill patternType="solid">
          <fgColor rgb="FF999999"/>
          <bgColor rgb="FF999999"/>
        </patternFill>
      </fill>
    </dxf>
    <dxf>
      <font>
        <color rgb="FFE6B8AF"/>
      </font>
      <fill>
        <patternFill patternType="solid">
          <fgColor rgb="FFE6B8AF"/>
          <bgColor rgb="FFE6B8AF"/>
        </patternFill>
      </fill>
    </dxf>
    <dxf>
      <font>
        <color rgb="FFB6D7A8"/>
      </font>
      <fill>
        <patternFill patternType="solid">
          <fgColor rgb="FFB6D7A8"/>
          <bgColor rgb="FFB6D7A8"/>
        </patternFill>
      </fill>
    </dxf>
    <dxf>
      <font>
        <color rgb="FFDD7E6B"/>
      </font>
      <fill>
        <patternFill patternType="solid">
          <fgColor rgb="FFDD7E6B"/>
          <bgColor rgb="FFDD7E6B"/>
        </patternFill>
      </fill>
    </dxf>
    <dxf>
      <font>
        <color rgb="FFCC4125"/>
      </font>
      <fill>
        <patternFill patternType="solid">
          <fgColor rgb="FFCC4125"/>
          <bgColor rgb="FFCC4125"/>
        </patternFill>
      </fill>
    </dxf>
    <dxf>
      <font>
        <color rgb="FF38761D"/>
      </font>
      <fill>
        <patternFill patternType="solid">
          <fgColor rgb="FF38761D"/>
          <bgColor rgb="FF38761D"/>
        </patternFill>
      </fill>
    </dxf>
    <dxf>
      <font>
        <color rgb="FF6AA84F"/>
      </font>
      <fill>
        <patternFill patternType="solid">
          <fgColor rgb="FF6AA84F"/>
          <bgColor rgb="FF6AA84F"/>
        </patternFill>
      </fill>
    </dxf>
    <dxf>
      <font>
        <color rgb="FF3C78D8"/>
      </font>
      <fill>
        <patternFill patternType="solid">
          <fgColor rgb="FF3C78D8"/>
          <bgColor rgb="FF3C78D8"/>
        </patternFill>
      </fill>
    </dxf>
    <dxf>
      <font>
        <color rgb="FFD9D9D9"/>
      </font>
      <fill>
        <patternFill patternType="solid">
          <fgColor rgb="FFD9D9D9"/>
          <bgColor rgb="FFD9D9D9"/>
        </patternFill>
      </fill>
    </dxf>
    <dxf>
      <font>
        <color rgb="FF6D9EEB"/>
      </font>
      <fill>
        <patternFill patternType="solid">
          <fgColor rgb="FF6D9EEB"/>
          <bgColor rgb="FF6D9EEB"/>
        </patternFill>
      </fill>
    </dxf>
    <dxf>
      <font>
        <color rgb="FFA4C2F4"/>
      </font>
      <fill>
        <patternFill patternType="solid">
          <fgColor rgb="FFA4C2F4"/>
          <bgColor rgb="FFA4C2F4"/>
        </patternFill>
      </fill>
    </dxf>
    <dxf>
      <font>
        <color rgb="FF6D9EEB"/>
      </font>
      <fill>
        <patternFill patternType="solid">
          <fgColor rgb="FF6D9EEB"/>
          <bgColor rgb="FF6D9EEB"/>
        </patternFill>
      </fill>
    </dxf>
    <dxf>
      <font>
        <color rgb="FFA4C2F4"/>
      </font>
      <fill>
        <patternFill patternType="solid">
          <fgColor rgb="FFA4C2F4"/>
          <bgColor rgb="FFA4C2F4"/>
        </patternFill>
      </fill>
    </dxf>
    <dxf>
      <font>
        <color rgb="FFDD7E6B"/>
      </font>
      <fill>
        <patternFill patternType="solid">
          <fgColor rgb="FFDD7E6B"/>
          <bgColor rgb="FFDD7E6B"/>
        </patternFill>
      </fill>
    </dxf>
    <dxf>
      <font>
        <color rgb="FF93C47D"/>
      </font>
      <fill>
        <patternFill patternType="solid">
          <fgColor rgb="FF93C47D"/>
          <bgColor rgb="FF93C47D"/>
        </patternFill>
      </fill>
    </dxf>
    <dxf>
      <font>
        <color rgb="FF434343"/>
      </font>
      <fill>
        <patternFill patternType="solid">
          <fgColor rgb="FF434343"/>
          <bgColor rgb="FF434343"/>
        </patternFill>
      </fill>
    </dxf>
    <dxf>
      <font>
        <color rgb="FF6D9EEB"/>
      </font>
      <fill>
        <patternFill patternType="solid">
          <fgColor rgb="FF6D9EEB"/>
          <bgColor rgb="FF6D9EEB"/>
        </patternFill>
      </fill>
    </dxf>
    <dxf>
      <font>
        <color rgb="FFE6B8AF"/>
      </font>
      <fill>
        <patternFill patternType="solid">
          <fgColor rgb="FFE6B8AF"/>
          <bgColor rgb="FFE6B8AF"/>
        </patternFill>
      </fill>
    </dxf>
    <dxf>
      <font>
        <color rgb="FFB6D7A8"/>
      </font>
      <fill>
        <patternFill patternType="solid">
          <fgColor rgb="FFB6D7A8"/>
          <bgColor rgb="FFB6D7A8"/>
        </patternFill>
      </fill>
    </dxf>
    <dxf>
      <font>
        <color rgb="FF999999"/>
      </font>
      <fill>
        <patternFill patternType="solid">
          <fgColor rgb="FF999999"/>
          <bgColor rgb="FF999999"/>
        </patternFill>
      </fill>
    </dxf>
    <dxf>
      <font>
        <color rgb="FFA4C2F4"/>
      </font>
      <fill>
        <patternFill patternType="solid">
          <fgColor rgb="FFA4C2F4"/>
          <bgColor rgb="FFA4C2F4"/>
        </patternFill>
      </fill>
    </dxf>
    <dxf>
      <font>
        <color rgb="FFE6B8AF"/>
      </font>
      <fill>
        <patternFill patternType="solid">
          <fgColor rgb="FFE6B8AF"/>
          <bgColor rgb="FFE6B8AF"/>
        </patternFill>
      </fill>
    </dxf>
    <dxf>
      <font>
        <color rgb="FFDD7E6B"/>
      </font>
      <fill>
        <patternFill patternType="solid">
          <fgColor rgb="FFDD7E6B"/>
          <bgColor rgb="FFDD7E6B"/>
        </patternFill>
      </fill>
    </dxf>
    <dxf>
      <font>
        <color rgb="FFB6D7A8"/>
      </font>
      <fill>
        <patternFill patternType="solid">
          <fgColor rgb="FFB6D7A8"/>
          <bgColor rgb="FFB6D7A8"/>
        </patternFill>
      </fill>
    </dxf>
    <dxf>
      <font>
        <color rgb="FF93C47D"/>
      </font>
      <fill>
        <patternFill patternType="solid">
          <fgColor rgb="FF93C47D"/>
          <bgColor rgb="FF93C47D"/>
        </patternFill>
      </fill>
    </dxf>
    <dxf>
      <font>
        <color rgb="FF999999"/>
      </font>
      <fill>
        <patternFill patternType="solid">
          <fgColor rgb="FF999999"/>
          <bgColor rgb="FF999999"/>
        </patternFill>
      </fill>
    </dxf>
    <dxf>
      <font>
        <color rgb="FF434343"/>
      </font>
      <fill>
        <patternFill patternType="solid">
          <fgColor rgb="FF434343"/>
          <bgColor rgb="FF434343"/>
        </patternFill>
      </fill>
    </dxf>
    <dxf>
      <font>
        <color rgb="FF6D9EEB"/>
      </font>
      <fill>
        <patternFill patternType="solid">
          <fgColor rgb="FF6D9EEB"/>
          <bgColor rgb="FF6D9EEB"/>
        </patternFill>
      </fill>
    </dxf>
    <dxf>
      <font>
        <color rgb="FFA4C2F4"/>
      </font>
      <fill>
        <patternFill patternType="solid">
          <fgColor rgb="FFA4C2F4"/>
          <bgColor rgb="FFA4C2F4"/>
        </patternFill>
      </fill>
    </dxf>
    <dxf>
      <font>
        <color rgb="FFE6B8AF"/>
      </font>
      <fill>
        <patternFill patternType="solid">
          <fgColor rgb="FFE6B8AF"/>
          <bgColor rgb="FFE6B8AF"/>
        </patternFill>
      </fill>
    </dxf>
    <dxf>
      <font>
        <color rgb="FFDD7E6B"/>
      </font>
      <fill>
        <patternFill patternType="solid">
          <fgColor rgb="FFDD7E6B"/>
          <bgColor rgb="FFDD7E6B"/>
        </patternFill>
      </fill>
    </dxf>
    <dxf>
      <font>
        <color rgb="FFB6D7A8"/>
      </font>
      <fill>
        <patternFill patternType="solid">
          <fgColor rgb="FFB6D7A8"/>
          <bgColor rgb="FFB6D7A8"/>
        </patternFill>
      </fill>
    </dxf>
    <dxf>
      <font>
        <color rgb="FF93C47D"/>
      </font>
      <fill>
        <patternFill patternType="solid">
          <fgColor rgb="FF93C47D"/>
          <bgColor rgb="FF93C47D"/>
        </patternFill>
      </fill>
    </dxf>
    <dxf>
      <font>
        <color rgb="FF999999"/>
      </font>
      <fill>
        <patternFill patternType="solid">
          <fgColor rgb="FF999999"/>
          <bgColor rgb="FF999999"/>
        </patternFill>
      </fill>
    </dxf>
    <dxf>
      <font>
        <color rgb="FF434343"/>
      </font>
      <fill>
        <patternFill patternType="solid">
          <fgColor rgb="FF434343"/>
          <bgColor rgb="FF434343"/>
        </patternFill>
      </fill>
    </dxf>
    <dxf>
      <font>
        <color rgb="FF6D9EEB"/>
      </font>
      <fill>
        <patternFill patternType="solid">
          <fgColor rgb="FF6D9EEB"/>
          <bgColor rgb="FF6D9EEB"/>
        </patternFill>
      </fill>
    </dxf>
    <dxf>
      <font>
        <color rgb="FFA4C2F4"/>
      </font>
      <fill>
        <patternFill patternType="solid">
          <fgColor rgb="FFA4C2F4"/>
          <bgColor rgb="FFA4C2F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T950"/>
  <sheetViews>
    <sheetView tabSelected="1" workbookViewId="0">
      <pane ySplit="3" topLeftCell="A4" activePane="bottomLeft" state="frozen"/>
      <selection pane="bottomLeft" activeCell="C9" sqref="C9"/>
    </sheetView>
  </sheetViews>
  <sheetFormatPr baseColWidth="10" defaultColWidth="14.5" defaultRowHeight="15.75" customHeight="1"/>
  <cols>
    <col min="1" max="1" width="11.33203125" customWidth="1"/>
    <col min="2" max="2" width="5.6640625" customWidth="1"/>
    <col min="3" max="4" width="9.5" customWidth="1"/>
    <col min="5" max="6" width="5.6640625" customWidth="1"/>
    <col min="7" max="7" width="6.5" customWidth="1"/>
    <col min="8" max="9" width="5.6640625" customWidth="1"/>
    <col min="10" max="10" width="10.1640625" customWidth="1"/>
    <col min="11" max="13" width="8.33203125" customWidth="1"/>
    <col min="14" max="15" width="2.5" customWidth="1"/>
    <col min="16" max="46" width="4.33203125" customWidth="1"/>
  </cols>
  <sheetData>
    <row r="1" spans="1:46">
      <c r="A1" s="2" t="s">
        <v>0</v>
      </c>
      <c r="B1" s="3"/>
      <c r="C1" s="2" t="s">
        <v>1</v>
      </c>
      <c r="D1" s="3"/>
      <c r="E1" s="3"/>
      <c r="F1" s="3"/>
      <c r="G1" s="3"/>
      <c r="H1" s="4" t="s">
        <v>2</v>
      </c>
      <c r="I1" s="3"/>
      <c r="J1" s="5"/>
      <c r="K1" s="5"/>
      <c r="L1" s="2" t="s">
        <v>3</v>
      </c>
      <c r="M1" s="5"/>
      <c r="N1" s="5"/>
      <c r="O1" s="5"/>
      <c r="P1" s="6" t="s">
        <v>4</v>
      </c>
      <c r="Q1" s="8"/>
      <c r="R1" s="8"/>
      <c r="S1" s="8"/>
      <c r="T1" s="8"/>
      <c r="U1" s="9"/>
      <c r="V1" s="9"/>
      <c r="W1" s="9"/>
      <c r="X1" s="9"/>
      <c r="Y1" s="8"/>
      <c r="Z1" s="8"/>
      <c r="AA1" s="8"/>
      <c r="AB1" s="8"/>
      <c r="AC1" s="8"/>
      <c r="AD1" s="9"/>
      <c r="AE1" s="9"/>
      <c r="AF1" s="9"/>
      <c r="AG1" s="9"/>
      <c r="AH1" s="8"/>
      <c r="AI1" s="8"/>
      <c r="AJ1" s="8"/>
      <c r="AK1" s="8"/>
      <c r="AL1" s="9"/>
      <c r="AM1" s="9"/>
      <c r="AN1" s="9"/>
      <c r="AO1" s="9"/>
      <c r="AP1" s="9"/>
      <c r="AQ1" s="8"/>
      <c r="AR1" s="8"/>
      <c r="AS1" s="8"/>
      <c r="AT1" s="8"/>
    </row>
    <row r="2" spans="1:46">
      <c r="A2" s="2"/>
      <c r="B2" s="3"/>
      <c r="C2" s="137" t="s">
        <v>9</v>
      </c>
      <c r="D2" s="138"/>
      <c r="E2" s="137" t="s">
        <v>10</v>
      </c>
      <c r="F2" s="138"/>
      <c r="G2" s="3"/>
      <c r="H2" s="3"/>
      <c r="I2" s="3"/>
      <c r="J2" s="5"/>
      <c r="K2" s="5"/>
      <c r="L2" s="5"/>
      <c r="M2" s="5"/>
      <c r="N2" s="5"/>
      <c r="O2" s="5"/>
      <c r="P2" s="142" t="str">
        <f>TEXT(Q4,"mmm")</f>
        <v>Jun</v>
      </c>
      <c r="Q2" s="138"/>
      <c r="R2" s="138"/>
      <c r="S2" s="138"/>
      <c r="T2" s="141"/>
      <c r="U2" s="143" t="str">
        <f>TEXT(V4,"mmm")</f>
        <v>Jul</v>
      </c>
      <c r="V2" s="138"/>
      <c r="W2" s="138"/>
      <c r="X2" s="141"/>
      <c r="Y2" s="142" t="str">
        <f>TEXT(Z4,"mmm")</f>
        <v>Aug</v>
      </c>
      <c r="Z2" s="138"/>
      <c r="AA2" s="138"/>
      <c r="AB2" s="138"/>
      <c r="AC2" s="141"/>
      <c r="AD2" s="143" t="str">
        <f>TEXT(AE4,"mmm")</f>
        <v>Sep</v>
      </c>
      <c r="AE2" s="138"/>
      <c r="AF2" s="138"/>
      <c r="AG2" s="141"/>
      <c r="AH2" s="142" t="str">
        <f>TEXT(AI4,"mmm")</f>
        <v>Oct</v>
      </c>
      <c r="AI2" s="138"/>
      <c r="AJ2" s="138"/>
      <c r="AK2" s="141"/>
      <c r="AL2" s="140" t="str">
        <f>TEXT(AM4,"mmm")</f>
        <v>Nov</v>
      </c>
      <c r="AM2" s="138"/>
      <c r="AN2" s="138"/>
      <c r="AO2" s="138"/>
      <c r="AP2" s="141"/>
      <c r="AQ2" s="142" t="str">
        <f>TEXT(AR4,"mmm")</f>
        <v>Dec</v>
      </c>
      <c r="AR2" s="138"/>
      <c r="AS2" s="138"/>
      <c r="AT2" s="141"/>
    </row>
    <row r="3" spans="1:46" ht="15.75" customHeight="1">
      <c r="A3" s="10" t="s">
        <v>11</v>
      </c>
      <c r="B3" s="11"/>
      <c r="C3" s="12" t="s">
        <v>6</v>
      </c>
      <c r="D3" s="12" t="s">
        <v>7</v>
      </c>
      <c r="E3" s="12" t="s">
        <v>6</v>
      </c>
      <c r="F3" s="12" t="s">
        <v>7</v>
      </c>
      <c r="G3" s="12" t="s">
        <v>12</v>
      </c>
      <c r="H3" s="13" t="s">
        <v>13</v>
      </c>
      <c r="I3" s="11"/>
      <c r="J3" s="14" t="s">
        <v>14</v>
      </c>
      <c r="K3" s="139" t="s">
        <v>15</v>
      </c>
      <c r="L3" s="138"/>
      <c r="M3" s="13"/>
      <c r="N3" s="13"/>
      <c r="O3" s="5"/>
      <c r="P3" s="15">
        <f t="shared" ref="P3:AT3" si="0">DAY(P4)</f>
        <v>1</v>
      </c>
      <c r="Q3" s="16">
        <f t="shared" si="0"/>
        <v>8</v>
      </c>
      <c r="R3" s="16">
        <f t="shared" si="0"/>
        <v>15</v>
      </c>
      <c r="S3" s="16">
        <f t="shared" si="0"/>
        <v>22</v>
      </c>
      <c r="T3" s="18">
        <f t="shared" si="0"/>
        <v>29</v>
      </c>
      <c r="U3" s="19">
        <f t="shared" si="0"/>
        <v>6</v>
      </c>
      <c r="V3" s="20">
        <f t="shared" si="0"/>
        <v>13</v>
      </c>
      <c r="W3" s="20">
        <f t="shared" si="0"/>
        <v>20</v>
      </c>
      <c r="X3" s="21">
        <f t="shared" si="0"/>
        <v>27</v>
      </c>
      <c r="Y3" s="16">
        <f t="shared" si="0"/>
        <v>3</v>
      </c>
      <c r="Z3" s="16">
        <f t="shared" si="0"/>
        <v>10</v>
      </c>
      <c r="AA3" s="16">
        <f t="shared" si="0"/>
        <v>17</v>
      </c>
      <c r="AB3" s="16">
        <f t="shared" si="0"/>
        <v>24</v>
      </c>
      <c r="AC3" s="18">
        <f t="shared" si="0"/>
        <v>31</v>
      </c>
      <c r="AD3" s="20">
        <f t="shared" si="0"/>
        <v>7</v>
      </c>
      <c r="AE3" s="20">
        <f t="shared" si="0"/>
        <v>14</v>
      </c>
      <c r="AF3" s="20">
        <f t="shared" si="0"/>
        <v>21</v>
      </c>
      <c r="AG3" s="21">
        <f t="shared" si="0"/>
        <v>28</v>
      </c>
      <c r="AH3" s="16">
        <f t="shared" si="0"/>
        <v>5</v>
      </c>
      <c r="AI3" s="16">
        <f t="shared" si="0"/>
        <v>12</v>
      </c>
      <c r="AJ3" s="16">
        <f t="shared" si="0"/>
        <v>19</v>
      </c>
      <c r="AK3" s="18">
        <f t="shared" si="0"/>
        <v>26</v>
      </c>
      <c r="AL3" s="20">
        <f t="shared" si="0"/>
        <v>2</v>
      </c>
      <c r="AM3" s="20">
        <f t="shared" si="0"/>
        <v>9</v>
      </c>
      <c r="AN3" s="20">
        <f t="shared" si="0"/>
        <v>16</v>
      </c>
      <c r="AO3" s="20">
        <f t="shared" si="0"/>
        <v>23</v>
      </c>
      <c r="AP3" s="21">
        <f t="shared" si="0"/>
        <v>30</v>
      </c>
      <c r="AQ3" s="16">
        <f t="shared" si="0"/>
        <v>7</v>
      </c>
      <c r="AR3" s="16">
        <f t="shared" si="0"/>
        <v>14</v>
      </c>
      <c r="AS3" s="16">
        <f t="shared" si="0"/>
        <v>21</v>
      </c>
      <c r="AT3" s="16">
        <f t="shared" si="0"/>
        <v>28</v>
      </c>
    </row>
    <row r="4" spans="1:46">
      <c r="A4" s="22"/>
      <c r="B4" s="23"/>
      <c r="C4" s="24">
        <f>MIN(C6:C16)</f>
        <v>43617</v>
      </c>
      <c r="D4" s="24">
        <f>MAX(D6:D16)</f>
        <v>43687</v>
      </c>
      <c r="E4" s="23"/>
      <c r="F4" s="23"/>
      <c r="G4" s="23"/>
      <c r="H4" s="23"/>
      <c r="I4" s="23"/>
      <c r="J4" s="25"/>
      <c r="K4" s="25"/>
      <c r="L4" s="26"/>
      <c r="M4" s="26"/>
      <c r="N4" s="26"/>
      <c r="O4" s="29" t="s">
        <v>16</v>
      </c>
      <c r="P4" s="30">
        <v>43617</v>
      </c>
      <c r="Q4" s="32">
        <f t="shared" ref="Q4:AT4" si="1">P4+7</f>
        <v>43624</v>
      </c>
      <c r="R4" s="32">
        <f t="shared" si="1"/>
        <v>43631</v>
      </c>
      <c r="S4" s="32">
        <f t="shared" si="1"/>
        <v>43638</v>
      </c>
      <c r="T4" s="49">
        <f t="shared" si="1"/>
        <v>43645</v>
      </c>
      <c r="U4" s="50">
        <f t="shared" si="1"/>
        <v>43652</v>
      </c>
      <c r="V4" s="44">
        <f t="shared" si="1"/>
        <v>43659</v>
      </c>
      <c r="W4" s="44">
        <f t="shared" si="1"/>
        <v>43666</v>
      </c>
      <c r="X4" s="44">
        <f t="shared" si="1"/>
        <v>43673</v>
      </c>
      <c r="Y4" s="51">
        <f t="shared" si="1"/>
        <v>43680</v>
      </c>
      <c r="Z4" s="32">
        <f t="shared" si="1"/>
        <v>43687</v>
      </c>
      <c r="AA4" s="32">
        <f t="shared" si="1"/>
        <v>43694</v>
      </c>
      <c r="AB4" s="32">
        <f t="shared" si="1"/>
        <v>43701</v>
      </c>
      <c r="AC4" s="52">
        <f t="shared" si="1"/>
        <v>43708</v>
      </c>
      <c r="AD4" s="44">
        <f t="shared" si="1"/>
        <v>43715</v>
      </c>
      <c r="AE4" s="44">
        <f t="shared" si="1"/>
        <v>43722</v>
      </c>
      <c r="AF4" s="44">
        <f t="shared" si="1"/>
        <v>43729</v>
      </c>
      <c r="AG4" s="53">
        <f t="shared" si="1"/>
        <v>43736</v>
      </c>
      <c r="AH4" s="51">
        <f t="shared" si="1"/>
        <v>43743</v>
      </c>
      <c r="AI4" s="32">
        <f t="shared" si="1"/>
        <v>43750</v>
      </c>
      <c r="AJ4" s="32">
        <f t="shared" si="1"/>
        <v>43757</v>
      </c>
      <c r="AK4" s="52">
        <f t="shared" si="1"/>
        <v>43764</v>
      </c>
      <c r="AL4" s="44">
        <f t="shared" si="1"/>
        <v>43771</v>
      </c>
      <c r="AM4" s="44">
        <f t="shared" si="1"/>
        <v>43778</v>
      </c>
      <c r="AN4" s="44">
        <f t="shared" si="1"/>
        <v>43785</v>
      </c>
      <c r="AO4" s="44">
        <f t="shared" si="1"/>
        <v>43792</v>
      </c>
      <c r="AP4" s="53">
        <f t="shared" si="1"/>
        <v>43799</v>
      </c>
      <c r="AQ4" s="51">
        <f t="shared" si="1"/>
        <v>43806</v>
      </c>
      <c r="AR4" s="32">
        <f t="shared" si="1"/>
        <v>43813</v>
      </c>
      <c r="AS4" s="32">
        <f t="shared" si="1"/>
        <v>43820</v>
      </c>
      <c r="AT4" s="32">
        <f t="shared" si="1"/>
        <v>43827</v>
      </c>
    </row>
    <row r="5" spans="1:46">
      <c r="A5" s="45"/>
      <c r="B5" s="46"/>
      <c r="C5" s="46"/>
      <c r="D5" s="46"/>
      <c r="E5" s="46"/>
      <c r="F5" s="46"/>
      <c r="G5" s="46"/>
      <c r="H5" s="46"/>
      <c r="I5" s="46"/>
      <c r="J5" s="47"/>
      <c r="K5" s="47"/>
      <c r="L5" s="46"/>
      <c r="M5" s="46"/>
      <c r="N5" s="46"/>
      <c r="O5" s="46"/>
      <c r="P5" s="54" t="str">
        <f t="shared" ref="P5:S5" si="2">IF(AND($C5&lt;=P$4,$D5&gt;P$4),"x","")</f>
        <v/>
      </c>
      <c r="Q5" s="55" t="str">
        <f t="shared" si="2"/>
        <v/>
      </c>
      <c r="R5" s="55" t="str">
        <f t="shared" si="2"/>
        <v/>
      </c>
      <c r="S5" s="55" t="str">
        <f t="shared" si="2"/>
        <v/>
      </c>
      <c r="T5" s="56"/>
      <c r="U5" s="57" t="str">
        <f t="shared" ref="U5:V5" si="3">IF(AND($C5&lt;=U$4,$D5&gt;U$4),"x","")</f>
        <v/>
      </c>
      <c r="V5" s="46" t="str">
        <f t="shared" si="3"/>
        <v/>
      </c>
      <c r="W5" s="58"/>
      <c r="X5" s="46" t="str">
        <f t="shared" ref="X5:AI5" si="4">IF(AND($C5&lt;=X$4,$D5&gt;X$4),"x","")</f>
        <v/>
      </c>
      <c r="Y5" s="54" t="str">
        <f t="shared" si="4"/>
        <v/>
      </c>
      <c r="Z5" s="55" t="str">
        <f t="shared" si="4"/>
        <v/>
      </c>
      <c r="AA5" s="55" t="str">
        <f t="shared" si="4"/>
        <v/>
      </c>
      <c r="AB5" s="55" t="str">
        <f t="shared" si="4"/>
        <v/>
      </c>
      <c r="AC5" s="59" t="str">
        <f t="shared" si="4"/>
        <v/>
      </c>
      <c r="AD5" s="46" t="str">
        <f t="shared" si="4"/>
        <v/>
      </c>
      <c r="AE5" s="46" t="str">
        <f t="shared" si="4"/>
        <v/>
      </c>
      <c r="AF5" s="46" t="str">
        <f t="shared" si="4"/>
        <v/>
      </c>
      <c r="AG5" s="46" t="str">
        <f t="shared" si="4"/>
        <v/>
      </c>
      <c r="AH5" s="54" t="str">
        <f t="shared" si="4"/>
        <v/>
      </c>
      <c r="AI5" s="55" t="str">
        <f t="shared" si="4"/>
        <v/>
      </c>
      <c r="AJ5" s="60"/>
      <c r="AK5" s="59" t="str">
        <f t="shared" ref="AK5:AN5" si="5">IF(AND($C5&lt;=AK$4,$D5&gt;AK$4),"x","")</f>
        <v/>
      </c>
      <c r="AL5" s="46" t="str">
        <f t="shared" si="5"/>
        <v/>
      </c>
      <c r="AM5" s="46" t="str">
        <f t="shared" si="5"/>
        <v/>
      </c>
      <c r="AN5" s="46" t="str">
        <f t="shared" si="5"/>
        <v/>
      </c>
      <c r="AO5" s="58"/>
      <c r="AP5" s="46" t="str">
        <f t="shared" ref="AP5:AQ5" si="6">IF(AND($C5&lt;=AP$4,$D5&gt;AP$4),"x","")</f>
        <v/>
      </c>
      <c r="AQ5" s="54" t="str">
        <f t="shared" si="6"/>
        <v/>
      </c>
      <c r="AR5" s="55"/>
      <c r="AS5" s="55"/>
      <c r="AT5" s="55"/>
    </row>
    <row r="6" spans="1:46">
      <c r="L6" s="61"/>
      <c r="P6" s="51" t="str">
        <f t="shared" ref="P6:AT6" si="7">IF(AND($C6&lt;Q$4,$D6&gt;(P$4-1)),"x","")</f>
        <v/>
      </c>
      <c r="Q6" s="32" t="str">
        <f t="shared" si="7"/>
        <v/>
      </c>
      <c r="R6" s="32" t="str">
        <f t="shared" si="7"/>
        <v/>
      </c>
      <c r="S6" s="32" t="str">
        <f t="shared" si="7"/>
        <v/>
      </c>
      <c r="T6" s="62" t="str">
        <f t="shared" si="7"/>
        <v/>
      </c>
      <c r="U6" s="63" t="str">
        <f t="shared" si="7"/>
        <v/>
      </c>
      <c r="V6" s="64" t="str">
        <f t="shared" si="7"/>
        <v/>
      </c>
      <c r="W6" s="64" t="str">
        <f t="shared" si="7"/>
        <v/>
      </c>
      <c r="X6" s="64" t="str">
        <f t="shared" si="7"/>
        <v/>
      </c>
      <c r="Y6" s="51" t="str">
        <f t="shared" si="7"/>
        <v/>
      </c>
      <c r="Z6" s="32" t="str">
        <f t="shared" si="7"/>
        <v/>
      </c>
      <c r="AA6" s="32" t="str">
        <f t="shared" si="7"/>
        <v/>
      </c>
      <c r="AB6" s="32" t="str">
        <f t="shared" si="7"/>
        <v/>
      </c>
      <c r="AC6" s="52" t="str">
        <f t="shared" si="7"/>
        <v/>
      </c>
      <c r="AD6" s="64" t="str">
        <f t="shared" si="7"/>
        <v/>
      </c>
      <c r="AE6" s="64" t="str">
        <f t="shared" si="7"/>
        <v/>
      </c>
      <c r="AF6" s="64" t="str">
        <f t="shared" si="7"/>
        <v/>
      </c>
      <c r="AG6" s="64" t="str">
        <f t="shared" si="7"/>
        <v/>
      </c>
      <c r="AH6" s="51" t="str">
        <f t="shared" si="7"/>
        <v/>
      </c>
      <c r="AI6" s="32" t="str">
        <f t="shared" si="7"/>
        <v/>
      </c>
      <c r="AJ6" s="32" t="str">
        <f t="shared" si="7"/>
        <v/>
      </c>
      <c r="AK6" s="52" t="str">
        <f t="shared" si="7"/>
        <v/>
      </c>
      <c r="AL6" s="64" t="str">
        <f t="shared" si="7"/>
        <v/>
      </c>
      <c r="AM6" s="64" t="str">
        <f t="shared" si="7"/>
        <v/>
      </c>
      <c r="AN6" s="64" t="str">
        <f t="shared" si="7"/>
        <v/>
      </c>
      <c r="AO6" s="64" t="str">
        <f t="shared" si="7"/>
        <v/>
      </c>
      <c r="AP6" s="64" t="str">
        <f t="shared" si="7"/>
        <v/>
      </c>
      <c r="AQ6" s="51" t="str">
        <f t="shared" si="7"/>
        <v/>
      </c>
      <c r="AR6" s="32" t="str">
        <f t="shared" si="7"/>
        <v/>
      </c>
      <c r="AS6" s="32" t="str">
        <f t="shared" si="7"/>
        <v/>
      </c>
      <c r="AT6" s="32" t="str">
        <f t="shared" si="7"/>
        <v/>
      </c>
    </row>
    <row r="7" spans="1:46">
      <c r="A7" s="65"/>
      <c r="C7" s="66"/>
      <c r="D7" s="66"/>
      <c r="E7" s="67"/>
      <c r="F7" s="67"/>
      <c r="G7" s="67"/>
      <c r="H7" s="68"/>
      <c r="I7" s="67"/>
      <c r="J7" s="67"/>
      <c r="K7" s="69" t="s">
        <v>17</v>
      </c>
      <c r="L7" s="70"/>
      <c r="N7" s="67"/>
      <c r="P7" s="51" t="str">
        <f>IF(AND($C7&lt;Q$4,$D7&gt;(P$4-1)),IF($H7="",'Color Key'!$C$9,VLOOKUP($H7,'Color Key'!$B$11:$D$17,2,FALSE)),"")</f>
        <v/>
      </c>
      <c r="Q7" s="32" t="str">
        <f>IF(AND($C7&lt;R$4,$D7&gt;(Q$4-1)),IF($H7="",'Color Key'!$C$9,VLOOKUP($H7,'Color Key'!$B$11:$D$17,2,FALSE)),"")</f>
        <v/>
      </c>
      <c r="R7" s="32" t="str">
        <f>IF(AND($C7&lt;S$4,$D7&gt;(R$4-1)),IF($H7="",'Color Key'!$C$9,VLOOKUP($H7,'Color Key'!$B$11:$D$17,2,FALSE)),"")</f>
        <v/>
      </c>
      <c r="S7" s="32" t="str">
        <f>IF(AND($C7&lt;T$4,$D7&gt;(S$4-1)),IF($H7="",'Color Key'!$C$9,VLOOKUP($H7,'Color Key'!$B$11:$D$17,2,FALSE)),"")</f>
        <v/>
      </c>
      <c r="T7" s="62" t="str">
        <f>IF(AND($C7&lt;U$4,$D7&gt;(T$4-1)),IF($H7="",'Color Key'!$C$9,VLOOKUP($H7,'Color Key'!$B$11:$D$17,2,FALSE)),"")</f>
        <v/>
      </c>
      <c r="U7" s="63" t="str">
        <f>IF(AND($C7&lt;V$4,$D7&gt;(U$4-1)),IF($H7="",'Color Key'!$C$9,VLOOKUP($H7,'Color Key'!$B$11:$D$17,2,FALSE)),"")</f>
        <v/>
      </c>
      <c r="V7" s="64" t="str">
        <f>IF(AND($C7&lt;W$4,$D7&gt;(V$4-1)),IF($H7="",'Color Key'!$C$9,VLOOKUP($H7,'Color Key'!$B$11:$D$17,2,FALSE)),"")</f>
        <v/>
      </c>
      <c r="W7" s="64" t="str">
        <f>IF(AND($C7&lt;X$4,$D7&gt;(W$4-1)),IF($H7="",'Color Key'!$C$9,VLOOKUP($H7,'Color Key'!$B$11:$D$17,2,FALSE)),"")</f>
        <v/>
      </c>
      <c r="X7" s="64" t="str">
        <f>IF(AND($C7&lt;Y$4,$D7&gt;(X$4-1)),IF($H7="",'Color Key'!$C$9,VLOOKUP($H7,'Color Key'!$B$11:$D$17,2,FALSE)),"")</f>
        <v/>
      </c>
      <c r="Y7" s="51" t="str">
        <f>IF(AND($C7&lt;Z$4,$D7&gt;(Y$4-1)),IF($H7="",'Color Key'!$C$9,VLOOKUP($H7,'Color Key'!$B$11:$D$17,2,FALSE)),"")</f>
        <v/>
      </c>
      <c r="Z7" s="32" t="str">
        <f>IF(AND($C7&lt;AA$4,$D7&gt;(Z$4-1)),IF($H7="",'Color Key'!$C$9,VLOOKUP($H7,'Color Key'!$B$11:$D$17,2,FALSE)),"")</f>
        <v/>
      </c>
      <c r="AA7" s="32" t="str">
        <f>IF(AND($C7&lt;AB$4,$D7&gt;(AA$4-1)),IF($H7="",'Color Key'!$C$9,VLOOKUP($H7,'Color Key'!$B$11:$D$17,2,FALSE)),"")</f>
        <v/>
      </c>
      <c r="AB7" s="32" t="str">
        <f>IF(AND($C7&lt;AC$4,$D7&gt;(AB$4-1)),IF($H7="",'Color Key'!$C$9,VLOOKUP($H7,'Color Key'!$B$11:$D$17,2,FALSE)),"")</f>
        <v/>
      </c>
      <c r="AC7" s="52" t="str">
        <f>IF(AND($C7&lt;AD$4,$D7&gt;(AC$4-1)),IF($H7="",'Color Key'!$C$9,VLOOKUP($H7,'Color Key'!$B$11:$D$17,2,FALSE)),"")</f>
        <v/>
      </c>
      <c r="AD7" s="64" t="str">
        <f>IF(AND($C7&lt;AE$4,$D7&gt;(AD$4-1)),IF($H7="",'Color Key'!$C$9,VLOOKUP($H7,'Color Key'!$B$11:$D$17,2,FALSE)),"")</f>
        <v/>
      </c>
      <c r="AE7" s="64" t="str">
        <f>IF(AND($C7&lt;AF$4,$D7&gt;(AE$4-1)),IF($H7="",'Color Key'!$C$9,VLOOKUP($H7,'Color Key'!$B$11:$D$17,2,FALSE)),"")</f>
        <v/>
      </c>
      <c r="AF7" s="64" t="str">
        <f>IF(AND($C7&lt;AG$4,$D7&gt;(AF$4-1)),IF($H7="",'Color Key'!$C$9,VLOOKUP($H7,'Color Key'!$B$11:$D$17,2,FALSE)),"")</f>
        <v/>
      </c>
      <c r="AG7" s="64" t="str">
        <f>IF(AND($C7&lt;AH$4,$D7&gt;(AG$4-1)),IF($H7="",'Color Key'!$C$9,VLOOKUP($H7,'Color Key'!$B$11:$D$17,2,FALSE)),"")</f>
        <v/>
      </c>
      <c r="AH7" s="51" t="str">
        <f>IF(AND($C7&lt;AI$4,$D7&gt;(AH$4-1)),IF($H7="",'Color Key'!$C$9,VLOOKUP($H7,'Color Key'!$B$11:$D$17,2,FALSE)),"")</f>
        <v/>
      </c>
      <c r="AI7" s="32" t="str">
        <f>IF(AND($C7&lt;AJ$4,$D7&gt;(AI$4-1)),IF($H7="",'Color Key'!$C$9,VLOOKUP($H7,'Color Key'!$B$11:$D$17,2,FALSE)),"")</f>
        <v/>
      </c>
      <c r="AJ7" s="32" t="str">
        <f>IF(AND($C7&lt;AK$4,$D7&gt;(AJ$4-1)),IF($H7="",'Color Key'!$C$9,VLOOKUP($H7,'Color Key'!$B$11:$D$17,2,FALSE)),"")</f>
        <v/>
      </c>
      <c r="AK7" s="52" t="str">
        <f>IF(AND($C7&lt;AL$4,$D7&gt;(AK$4-1)),IF($H7="",'Color Key'!$C$9,VLOOKUP($H7,'Color Key'!$B$11:$D$17,2,FALSE)),"")</f>
        <v/>
      </c>
      <c r="AL7" s="64" t="str">
        <f>IF(AND($C7&lt;AM$4,$D7&gt;(AL$4-1)),IF($H7="",'Color Key'!$C$9,VLOOKUP($H7,'Color Key'!$B$11:$D$17,2,FALSE)),"")</f>
        <v/>
      </c>
      <c r="AM7" s="64" t="str">
        <f>IF(AND($C7&lt;AN$4,$D7&gt;(AM$4-1)),IF($H7="",'Color Key'!$C$9,VLOOKUP($H7,'Color Key'!$B$11:$D$17,2,FALSE)),"")</f>
        <v/>
      </c>
      <c r="AN7" s="64" t="str">
        <f>IF(AND($C7&lt;AO$4,$D7&gt;(AN$4-1)),IF($H7="",'Color Key'!$C$9,VLOOKUP($H7,'Color Key'!$B$11:$D$17,2,FALSE)),"")</f>
        <v/>
      </c>
      <c r="AO7" s="64" t="str">
        <f>IF(AND($C7&lt;AP$4,$D7&gt;(AO$4-1)),IF($H7="",'Color Key'!$C$9,VLOOKUP($H7,'Color Key'!$B$11:$D$17,2,FALSE)),"")</f>
        <v/>
      </c>
      <c r="AP7" s="64" t="str">
        <f>IF(AND($C7&lt;AQ$4,$D7&gt;(AP$4-1)),IF($H7="",'Color Key'!$C$9,VLOOKUP($H7,'Color Key'!$B$11:$D$17,2,FALSE)),"")</f>
        <v/>
      </c>
      <c r="AQ7" s="51" t="str">
        <f>IF(AND($C7&lt;AR$4,$D7&gt;(AQ$4-1)),IF($H7="",'Color Key'!$C$9,VLOOKUP($H7,'Color Key'!$B$11:$D$17,2,FALSE)),"")</f>
        <v/>
      </c>
      <c r="AR7" s="32" t="str">
        <f>IF(AND($C7&lt;AS$4,$D7&gt;(AR$4-1)),IF($H7="",'Color Key'!$C$9,VLOOKUP($H7,'Color Key'!$B$11:$D$17,2,FALSE)),"")</f>
        <v/>
      </c>
      <c r="AS7" s="32" t="str">
        <f>IF(AND($C7&lt;AT$4,$D7&gt;(AS$4-1)),IF($H7="",'Color Key'!$C$9,VLOOKUP($H7,'Color Key'!$B$11:$D$17,2,FALSE)),"")</f>
        <v/>
      </c>
      <c r="AT7" s="32" t="str">
        <f>IF(AND($C7&lt;AU$4,$D7&gt;(AT$4-1)),IF($H7="",'Color Key'!$C$9,VLOOKUP($H7,'Color Key'!$B$11:$D$17,2,FALSE)),"")</f>
        <v/>
      </c>
    </row>
    <row r="8" spans="1:46" ht="15.75" customHeight="1">
      <c r="A8" s="65"/>
      <c r="C8" s="87">
        <v>43617</v>
      </c>
      <c r="D8" s="89">
        <f t="shared" ref="D8:D9" si="8">C8+28</f>
        <v>43645</v>
      </c>
      <c r="E8" s="67"/>
      <c r="F8" s="67"/>
      <c r="G8" s="67"/>
      <c r="H8" s="90" t="s">
        <v>17</v>
      </c>
      <c r="I8" s="67"/>
      <c r="J8" s="67"/>
      <c r="K8" s="68"/>
      <c r="L8" s="90" t="s">
        <v>19</v>
      </c>
      <c r="N8" s="67"/>
      <c r="P8" s="51" t="str">
        <f>IF(AND($C8&lt;Q$4,$D8&gt;(P$4-1)),IF($H8="",'Color Key'!$C$9,VLOOKUP($H8,'Color Key'!$B$11:$D$17,2,FALSE)),"")</f>
        <v>blue</v>
      </c>
      <c r="Q8" s="32" t="str">
        <f>IF(AND($C8&lt;R$4,$D8&gt;(Q$4-1)),IF($H8="",'Color Key'!$C$9,VLOOKUP($H8,'Color Key'!$B$11:$D$17,2,FALSE)),"")</f>
        <v>blue</v>
      </c>
      <c r="R8" s="32" t="str">
        <f>IF(AND($C8&lt;S$4,$D8&gt;(R$4-1)),IF($H8="",'Color Key'!$C$9,VLOOKUP($H8,'Color Key'!$B$11:$D$17,2,FALSE)),"")</f>
        <v>blue</v>
      </c>
      <c r="S8" s="32" t="str">
        <f>IF(AND($C8&lt;T$4,$D8&gt;(S$4-1)),IF($H8="",'Color Key'!$C$9,VLOOKUP($H8,'Color Key'!$B$11:$D$17,2,FALSE)),"")</f>
        <v>blue</v>
      </c>
      <c r="T8" s="62" t="str">
        <f>IF(AND($C8&lt;U$4,$D8&gt;(T$4-1)),IF($H8="",'Color Key'!$C$9,VLOOKUP($H8,'Color Key'!$B$11:$D$17,2,FALSE)),"")</f>
        <v>blue</v>
      </c>
      <c r="U8" s="63" t="str">
        <f>IF(AND($C8&lt;V$4,$D8&gt;(U$4-1)),IF($H8="",'Color Key'!$C$9,VLOOKUP($H8,'Color Key'!$B$11:$D$17,2,FALSE)),"")</f>
        <v/>
      </c>
      <c r="V8" s="64" t="str">
        <f>IF(AND($C8&lt;W$4,$D8&gt;(V$4-1)),IF($H8="",'Color Key'!$C$9,VLOOKUP($H8,'Color Key'!$B$11:$D$17,2,FALSE)),"")</f>
        <v/>
      </c>
      <c r="W8" s="64" t="str">
        <f>IF(AND($C8&lt;X$4,$D8&gt;(W$4-1)),IF($H8="",'Color Key'!$C$9,VLOOKUP($H8,'Color Key'!$B$11:$D$17,2,FALSE)),"")</f>
        <v/>
      </c>
      <c r="X8" s="64" t="str">
        <f>IF(AND($C8&lt;Y$4,$D8&gt;(X$4-1)),IF($H8="",'Color Key'!$C$9,VLOOKUP($H8,'Color Key'!$B$11:$D$17,2,FALSE)),"")</f>
        <v/>
      </c>
      <c r="Y8" s="51" t="str">
        <f>IF(AND($C8&lt;Z$4,$D8&gt;(Y$4-1)),IF($H8="",'Color Key'!$C$9,VLOOKUP($H8,'Color Key'!$B$11:$D$17,2,FALSE)),"")</f>
        <v/>
      </c>
      <c r="Z8" s="32" t="str">
        <f>IF(AND($C8&lt;AA$4,$D8&gt;(Z$4-1)),IF($H8="",'Color Key'!$C$9,VLOOKUP($H8,'Color Key'!$B$11:$D$17,2,FALSE)),"")</f>
        <v/>
      </c>
      <c r="AA8" s="32" t="str">
        <f>IF(AND($C8&lt;AB$4,$D8&gt;(AA$4-1)),IF($H8="",'Color Key'!$C$9,VLOOKUP($H8,'Color Key'!$B$11:$D$17,2,FALSE)),"")</f>
        <v/>
      </c>
      <c r="AB8" s="32" t="str">
        <f>IF(AND($C8&lt;AC$4,$D8&gt;(AB$4-1)),IF($H8="",'Color Key'!$C$9,VLOOKUP($H8,'Color Key'!$B$11:$D$17,2,FALSE)),"")</f>
        <v/>
      </c>
      <c r="AC8" s="52" t="str">
        <f>IF(AND($C8&lt;AD$4,$D8&gt;(AC$4-1)),IF($H8="",'Color Key'!$C$9,VLOOKUP($H8,'Color Key'!$B$11:$D$17,2,FALSE)),"")</f>
        <v/>
      </c>
      <c r="AD8" s="64" t="str">
        <f>IF(AND($C8&lt;AE$4,$D8&gt;(AD$4-1)),IF($H8="",'Color Key'!$C$9,VLOOKUP($H8,'Color Key'!$B$11:$D$17,2,FALSE)),"")</f>
        <v/>
      </c>
      <c r="AE8" s="64" t="str">
        <f>IF(AND($C8&lt;AF$4,$D8&gt;(AE$4-1)),IF($H8="",'Color Key'!$C$9,VLOOKUP($H8,'Color Key'!$B$11:$D$17,2,FALSE)),"")</f>
        <v/>
      </c>
      <c r="AF8" s="64" t="str">
        <f>IF(AND($C8&lt;AG$4,$D8&gt;(AF$4-1)),IF($H8="",'Color Key'!$C$9,VLOOKUP($H8,'Color Key'!$B$11:$D$17,2,FALSE)),"")</f>
        <v/>
      </c>
      <c r="AG8" s="64" t="str">
        <f>IF(AND($C8&lt;AH$4,$D8&gt;(AG$4-1)),IF($H8="",'Color Key'!$C$9,VLOOKUP($H8,'Color Key'!$B$11:$D$17,2,FALSE)),"")</f>
        <v/>
      </c>
      <c r="AH8" s="51" t="str">
        <f>IF(AND($C8&lt;AI$4,$D8&gt;(AH$4-1)),IF($H8="",'Color Key'!$C$9,VLOOKUP($H8,'Color Key'!$B$11:$D$17,2,FALSE)),"")</f>
        <v/>
      </c>
      <c r="AI8" s="32" t="str">
        <f>IF(AND($C8&lt;AJ$4,$D8&gt;(AI$4-1)),IF($H8="",'Color Key'!$C$9,VLOOKUP($H8,'Color Key'!$B$11:$D$17,2,FALSE)),"")</f>
        <v/>
      </c>
      <c r="AJ8" s="32" t="str">
        <f>IF(AND($C8&lt;AK$4,$D8&gt;(AJ$4-1)),IF($H8="",'Color Key'!$C$9,VLOOKUP($H8,'Color Key'!$B$11:$D$17,2,FALSE)),"")</f>
        <v/>
      </c>
      <c r="AK8" s="52" t="str">
        <f>IF(AND($C8&lt;AL$4,$D8&gt;(AK$4-1)),IF($H8="",'Color Key'!$C$9,VLOOKUP($H8,'Color Key'!$B$11:$D$17,2,FALSE)),"")</f>
        <v/>
      </c>
      <c r="AL8" s="64" t="str">
        <f>IF(AND($C8&lt;AM$4,$D8&gt;(AL$4-1)),IF($H8="",'Color Key'!$C$9,VLOOKUP($H8,'Color Key'!$B$11:$D$17,2,FALSE)),"")</f>
        <v/>
      </c>
      <c r="AM8" s="64" t="str">
        <f>IF(AND($C8&lt;AN$4,$D8&gt;(AM$4-1)),IF($H8="",'Color Key'!$C$9,VLOOKUP($H8,'Color Key'!$B$11:$D$17,2,FALSE)),"")</f>
        <v/>
      </c>
      <c r="AN8" s="64" t="str">
        <f>IF(AND($C8&lt;AO$4,$D8&gt;(AN$4-1)),IF($H8="",'Color Key'!$C$9,VLOOKUP($H8,'Color Key'!$B$11:$D$17,2,FALSE)),"")</f>
        <v/>
      </c>
      <c r="AO8" s="64" t="str">
        <f>IF(AND($C8&lt;AP$4,$D8&gt;(AO$4-1)),IF($H8="",'Color Key'!$C$9,VLOOKUP($H8,'Color Key'!$B$11:$D$17,2,FALSE)),"")</f>
        <v/>
      </c>
      <c r="AP8" s="64" t="str">
        <f>IF(AND($C8&lt;AQ$4,$D8&gt;(AP$4-1)),IF($H8="",'Color Key'!$C$9,VLOOKUP($H8,'Color Key'!$B$11:$D$17,2,FALSE)),"")</f>
        <v/>
      </c>
      <c r="AQ8" s="51" t="str">
        <f>IF(AND($C8&lt;AR$4,$D8&gt;(AQ$4-1)),IF($H8="",'Color Key'!$C$9,VLOOKUP($H8,'Color Key'!$B$11:$D$17,2,FALSE)),"")</f>
        <v/>
      </c>
      <c r="AR8" s="32" t="str">
        <f>IF(AND($C8&lt;AS$4,$D8&gt;(AR$4-1)),IF($H8="",'Color Key'!$C$9,VLOOKUP($H8,'Color Key'!$B$11:$D$17,2,FALSE)),"")</f>
        <v/>
      </c>
      <c r="AS8" s="32" t="str">
        <f>IF(AND($C8&lt;AT$4,$D8&gt;(AS$4-1)),IF($H8="",'Color Key'!$C$9,VLOOKUP($H8,'Color Key'!$B$11:$D$17,2,FALSE)),"")</f>
        <v/>
      </c>
      <c r="AT8" s="32" t="str">
        <f>IF(AND($C8&lt;AU$4,$D8&gt;(AT$4-1)),IF($H8="",'Color Key'!$C$9,VLOOKUP($H8,'Color Key'!$B$11:$D$17,2,FALSE)),"")</f>
        <v/>
      </c>
    </row>
    <row r="9" spans="1:46" ht="15.75" customHeight="1">
      <c r="A9" s="93"/>
      <c r="C9" s="89">
        <f>C8+7</f>
        <v>43624</v>
      </c>
      <c r="D9" s="89">
        <f t="shared" si="8"/>
        <v>43652</v>
      </c>
      <c r="E9" s="67"/>
      <c r="F9" s="67"/>
      <c r="G9" s="67"/>
      <c r="H9" s="90" t="s">
        <v>17</v>
      </c>
      <c r="I9" s="67"/>
      <c r="J9" s="67"/>
      <c r="K9" s="68"/>
      <c r="L9" s="90" t="s">
        <v>21</v>
      </c>
      <c r="N9" s="67"/>
      <c r="P9" s="51" t="str">
        <f>IF(AND($C9&lt;Q$4,$D9&gt;(P$4-1)),IF($H9="",'Color Key'!$C$9,VLOOKUP($H9,'Color Key'!$B$11:$D$17,2,FALSE)),"")</f>
        <v/>
      </c>
      <c r="Q9" s="32" t="str">
        <f>IF(AND($C9&lt;R$4,$D9&gt;(Q$4-1)),IF($H9="",'Color Key'!$C$9,VLOOKUP($H9,'Color Key'!$B$11:$D$17,2,FALSE)),"")</f>
        <v>blue</v>
      </c>
      <c r="R9" s="32" t="str">
        <f>IF(AND($C9&lt;S$4,$D9&gt;(R$4-1)),IF($H9="",'Color Key'!$C$9,VLOOKUP($H9,'Color Key'!$B$11:$D$17,2,FALSE)),"")</f>
        <v>blue</v>
      </c>
      <c r="S9" s="32" t="str">
        <f>IF(AND($C9&lt;T$4,$D9&gt;(S$4-1)),IF($H9="",'Color Key'!$C$9,VLOOKUP($H9,'Color Key'!$B$11:$D$17,2,FALSE)),"")</f>
        <v>blue</v>
      </c>
      <c r="T9" s="62" t="str">
        <f>IF(AND($C9&lt;U$4,$D9&gt;(T$4-1)),IF($H9="",'Color Key'!$C$9,VLOOKUP($H9,'Color Key'!$B$11:$D$17,2,FALSE)),"")</f>
        <v>blue</v>
      </c>
      <c r="U9" s="63" t="str">
        <f>IF(AND($C9&lt;V$4,$D9&gt;(U$4-1)),IF($H9="",'Color Key'!$C$9,VLOOKUP($H9,'Color Key'!$B$11:$D$17,2,FALSE)),"")</f>
        <v>blue</v>
      </c>
      <c r="V9" s="64" t="str">
        <f>IF(AND($C9&lt;W$4,$D9&gt;(V$4-1)),IF($H9="",'Color Key'!$C$9,VLOOKUP($H9,'Color Key'!$B$11:$D$17,2,FALSE)),"")</f>
        <v/>
      </c>
      <c r="W9" s="64" t="str">
        <f>IF(AND($C9&lt;X$4,$D9&gt;(W$4-1)),IF($H9="",'Color Key'!$C$9,VLOOKUP($H9,'Color Key'!$B$11:$D$17,2,FALSE)),"")</f>
        <v/>
      </c>
      <c r="X9" s="64" t="str">
        <f>IF(AND($C9&lt;Y$4,$D9&gt;(X$4-1)),IF($H9="",'Color Key'!$C$9,VLOOKUP($H9,'Color Key'!$B$11:$D$17,2,FALSE)),"")</f>
        <v/>
      </c>
      <c r="Y9" s="51" t="str">
        <f>IF(AND($C9&lt;Z$4,$D9&gt;(Y$4-1)),IF($H9="",'Color Key'!$C$9,VLOOKUP($H9,'Color Key'!$B$11:$D$17,2,FALSE)),"")</f>
        <v/>
      </c>
      <c r="Z9" s="32" t="str">
        <f>IF(AND($C9&lt;AA$4,$D9&gt;(Z$4-1)),IF($H9="",'Color Key'!$C$9,VLOOKUP($H9,'Color Key'!$B$11:$D$17,2,FALSE)),"")</f>
        <v/>
      </c>
      <c r="AA9" s="32" t="str">
        <f>IF(AND($C9&lt;AB$4,$D9&gt;(AA$4-1)),IF($H9="",'Color Key'!$C$9,VLOOKUP($H9,'Color Key'!$B$11:$D$17,2,FALSE)),"")</f>
        <v/>
      </c>
      <c r="AB9" s="32" t="str">
        <f>IF(AND($C9&lt;AC$4,$D9&gt;(AB$4-1)),IF($H9="",'Color Key'!$C$9,VLOOKUP($H9,'Color Key'!$B$11:$D$17,2,FALSE)),"")</f>
        <v/>
      </c>
      <c r="AC9" s="52" t="str">
        <f>IF(AND($C9&lt;AD$4,$D9&gt;(AC$4-1)),IF($H9="",'Color Key'!$C$9,VLOOKUP($H9,'Color Key'!$B$11:$D$17,2,FALSE)),"")</f>
        <v/>
      </c>
      <c r="AD9" s="64" t="str">
        <f>IF(AND($C9&lt;AE$4,$D9&gt;(AD$4-1)),IF($H9="",'Color Key'!$C$9,VLOOKUP($H9,'Color Key'!$B$11:$D$17,2,FALSE)),"")</f>
        <v/>
      </c>
      <c r="AE9" s="64" t="str">
        <f>IF(AND($C9&lt;AF$4,$D9&gt;(AE$4-1)),IF($H9="",'Color Key'!$C$9,VLOOKUP($H9,'Color Key'!$B$11:$D$17,2,FALSE)),"")</f>
        <v/>
      </c>
      <c r="AF9" s="64" t="str">
        <f>IF(AND($C9&lt;AG$4,$D9&gt;(AF$4-1)),IF($H9="",'Color Key'!$C$9,VLOOKUP($H9,'Color Key'!$B$11:$D$17,2,FALSE)),"")</f>
        <v/>
      </c>
      <c r="AG9" s="64" t="str">
        <f>IF(AND($C9&lt;AH$4,$D9&gt;(AG$4-1)),IF($H9="",'Color Key'!$C$9,VLOOKUP($H9,'Color Key'!$B$11:$D$17,2,FALSE)),"")</f>
        <v/>
      </c>
      <c r="AH9" s="51" t="str">
        <f>IF(AND($C9&lt;AI$4,$D9&gt;(AH$4-1)),IF($H9="",'Color Key'!$C$9,VLOOKUP($H9,'Color Key'!$B$11:$D$17,2,FALSE)),"")</f>
        <v/>
      </c>
      <c r="AI9" s="32" t="str">
        <f>IF(AND($C9&lt;AJ$4,$D9&gt;(AI$4-1)),IF($H9="",'Color Key'!$C$9,VLOOKUP($H9,'Color Key'!$B$11:$D$17,2,FALSE)),"")</f>
        <v/>
      </c>
      <c r="AJ9" s="32" t="str">
        <f>IF(AND($C9&lt;AK$4,$D9&gt;(AJ$4-1)),IF($H9="",'Color Key'!$C$9,VLOOKUP($H9,'Color Key'!$B$11:$D$17,2,FALSE)),"")</f>
        <v/>
      </c>
      <c r="AK9" s="52" t="str">
        <f>IF(AND($C9&lt;AL$4,$D9&gt;(AK$4-1)),IF($H9="",'Color Key'!$C$9,VLOOKUP($H9,'Color Key'!$B$11:$D$17,2,FALSE)),"")</f>
        <v/>
      </c>
      <c r="AL9" s="64" t="str">
        <f>IF(AND($C9&lt;AM$4,$D9&gt;(AL$4-1)),IF($H9="",'Color Key'!$C$9,VLOOKUP($H9,'Color Key'!$B$11:$D$17,2,FALSE)),"")</f>
        <v/>
      </c>
      <c r="AM9" s="64" t="str">
        <f>IF(AND($C9&lt;AN$4,$D9&gt;(AM$4-1)),IF($H9="",'Color Key'!$C$9,VLOOKUP($H9,'Color Key'!$B$11:$D$17,2,FALSE)),"")</f>
        <v/>
      </c>
      <c r="AN9" s="64" t="str">
        <f>IF(AND($C9&lt;AO$4,$D9&gt;(AN$4-1)),IF($H9="",'Color Key'!$C$9,VLOOKUP($H9,'Color Key'!$B$11:$D$17,2,FALSE)),"")</f>
        <v/>
      </c>
      <c r="AO9" s="64" t="str">
        <f>IF(AND($C9&lt;AP$4,$D9&gt;(AO$4-1)),IF($H9="",'Color Key'!$C$9,VLOOKUP($H9,'Color Key'!$B$11:$D$17,2,FALSE)),"")</f>
        <v/>
      </c>
      <c r="AP9" s="64" t="str">
        <f>IF(AND($C9&lt;AQ$4,$D9&gt;(AP$4-1)),IF($H9="",'Color Key'!$C$9,VLOOKUP($H9,'Color Key'!$B$11:$D$17,2,FALSE)),"")</f>
        <v/>
      </c>
      <c r="AQ9" s="51" t="str">
        <f>IF(AND($C9&lt;AR$4,$D9&gt;(AQ$4-1)),IF($H9="",'Color Key'!$C$9,VLOOKUP($H9,'Color Key'!$B$11:$D$17,2,FALSE)),"")</f>
        <v/>
      </c>
      <c r="AR9" s="32" t="str">
        <f>IF(AND($C9&lt;AS$4,$D9&gt;(AR$4-1)),IF($H9="",'Color Key'!$C$9,VLOOKUP($H9,'Color Key'!$B$11:$D$17,2,FALSE)),"")</f>
        <v/>
      </c>
      <c r="AS9" s="32" t="str">
        <f>IF(AND($C9&lt;AT$4,$D9&gt;(AS$4-1)),IF($H9="",'Color Key'!$C$9,VLOOKUP($H9,'Color Key'!$B$11:$D$17,2,FALSE)),"")</f>
        <v/>
      </c>
      <c r="AT9" s="32" t="str">
        <f>IF(AND($C9&lt;AU$4,$D9&gt;(AT$4-1)),IF($H9="",'Color Key'!$C$9,VLOOKUP($H9,'Color Key'!$B$11:$D$17,2,FALSE)),"")</f>
        <v/>
      </c>
    </row>
    <row r="10" spans="1:46" ht="15.75" customHeight="1">
      <c r="A10" s="65"/>
      <c r="C10" s="89">
        <f>D8</f>
        <v>43645</v>
      </c>
      <c r="D10" s="89">
        <f>C10+14</f>
        <v>43659</v>
      </c>
      <c r="E10" s="67"/>
      <c r="F10" s="67"/>
      <c r="G10" s="67"/>
      <c r="H10" s="90" t="s">
        <v>17</v>
      </c>
      <c r="I10" s="67"/>
      <c r="J10" s="67"/>
      <c r="K10" s="68"/>
      <c r="L10" s="90" t="s">
        <v>24</v>
      </c>
      <c r="N10" s="68"/>
      <c r="P10" s="51" t="str">
        <f>IF(AND($C10&lt;Q$4,$D10&gt;(P$4-1)),IF($H10="",'Color Key'!$C$9,VLOOKUP($H10,'Color Key'!$B$11:$D$17,2,FALSE)),"")</f>
        <v/>
      </c>
      <c r="Q10" s="32" t="str">
        <f>IF(AND($C10&lt;R$4,$D10&gt;(Q$4-1)),IF($H10="",'Color Key'!$C$9,VLOOKUP($H10,'Color Key'!$B$11:$D$17,2,FALSE)),"")</f>
        <v/>
      </c>
      <c r="R10" s="32" t="str">
        <f>IF(AND($C10&lt;S$4,$D10&gt;(R$4-1)),IF($H10="",'Color Key'!$C$9,VLOOKUP($H10,'Color Key'!$B$11:$D$17,2,FALSE)),"")</f>
        <v/>
      </c>
      <c r="S10" s="32" t="str">
        <f>IF(AND($C10&lt;T$4,$D10&gt;(S$4-1)),IF($H10="",'Color Key'!$C$9,VLOOKUP($H10,'Color Key'!$B$11:$D$17,2,FALSE)),"")</f>
        <v/>
      </c>
      <c r="T10" s="62" t="str">
        <f>IF(AND($C10&lt;U$4,$D10&gt;(T$4-1)),IF($H10="",'Color Key'!$C$9,VLOOKUP($H10,'Color Key'!$B$11:$D$17,2,FALSE)),"")</f>
        <v>blue</v>
      </c>
      <c r="U10" s="63" t="str">
        <f>IF(AND($C10&lt;V$4,$D10&gt;(U$4-1)),IF($H10="",'Color Key'!$C$9,VLOOKUP($H10,'Color Key'!$B$11:$D$17,2,FALSE)),"")</f>
        <v>blue</v>
      </c>
      <c r="V10" s="64" t="str">
        <f>IF(AND($C10&lt;W$4,$D10&gt;(V$4-1)),IF($H10="",'Color Key'!$C$9,VLOOKUP($H10,'Color Key'!$B$11:$D$17,2,FALSE)),"")</f>
        <v>blue</v>
      </c>
      <c r="W10" s="64" t="str">
        <f>IF(AND($C10&lt;X$4,$D10&gt;(W$4-1)),IF($H10="",'Color Key'!$C$9,VLOOKUP($H10,'Color Key'!$B$11:$D$17,2,FALSE)),"")</f>
        <v/>
      </c>
      <c r="X10" s="64" t="str">
        <f>IF(AND($C10&lt;Y$4,$D10&gt;(X$4-1)),IF($H10="",'Color Key'!$C$9,VLOOKUP($H10,'Color Key'!$B$11:$D$17,2,FALSE)),"")</f>
        <v/>
      </c>
      <c r="Y10" s="51" t="str">
        <f>IF(AND($C10&lt;Z$4,$D10&gt;(Y$4-1)),IF($H10="",'Color Key'!$C$9,VLOOKUP($H10,'Color Key'!$B$11:$D$17,2,FALSE)),"")</f>
        <v/>
      </c>
      <c r="Z10" s="32" t="str">
        <f>IF(AND($C10&lt;AA$4,$D10&gt;(Z$4-1)),IF($H10="",'Color Key'!$C$9,VLOOKUP($H10,'Color Key'!$B$11:$D$17,2,FALSE)),"")</f>
        <v/>
      </c>
      <c r="AA10" s="32" t="str">
        <f>IF(AND($C10&lt;AB$4,$D10&gt;(AA$4-1)),IF($H10="",'Color Key'!$C$9,VLOOKUP($H10,'Color Key'!$B$11:$D$17,2,FALSE)),"")</f>
        <v/>
      </c>
      <c r="AB10" s="32" t="str">
        <f>IF(AND($C10&lt;AC$4,$D10&gt;(AB$4-1)),IF($H10="",'Color Key'!$C$9,VLOOKUP($H10,'Color Key'!$B$11:$D$17,2,FALSE)),"")</f>
        <v/>
      </c>
      <c r="AC10" s="52" t="str">
        <f>IF(AND($C10&lt;AD$4,$D10&gt;(AC$4-1)),IF($H10="",'Color Key'!$C$9,VLOOKUP($H10,'Color Key'!$B$11:$D$17,2,FALSE)),"")</f>
        <v/>
      </c>
      <c r="AD10" s="64" t="str">
        <f>IF(AND($C10&lt;AE$4,$D10&gt;(AD$4-1)),IF($H10="",'Color Key'!$C$9,VLOOKUP($H10,'Color Key'!$B$11:$D$17,2,FALSE)),"")</f>
        <v/>
      </c>
      <c r="AE10" s="64" t="str">
        <f>IF(AND($C10&lt;AF$4,$D10&gt;(AE$4-1)),IF($H10="",'Color Key'!$C$9,VLOOKUP($H10,'Color Key'!$B$11:$D$17,2,FALSE)),"")</f>
        <v/>
      </c>
      <c r="AF10" s="64" t="str">
        <f>IF(AND($C10&lt;AG$4,$D10&gt;(AF$4-1)),IF($H10="",'Color Key'!$C$9,VLOOKUP($H10,'Color Key'!$B$11:$D$17,2,FALSE)),"")</f>
        <v/>
      </c>
      <c r="AG10" s="64" t="str">
        <f>IF(AND($C10&lt;AH$4,$D10&gt;(AG$4-1)),IF($H10="",'Color Key'!$C$9,VLOOKUP($H10,'Color Key'!$B$11:$D$17,2,FALSE)),"")</f>
        <v/>
      </c>
      <c r="AH10" s="51" t="str">
        <f>IF(AND($C10&lt;AI$4,$D10&gt;(AH$4-1)),IF($H10="",'Color Key'!$C$9,VLOOKUP($H10,'Color Key'!$B$11:$D$17,2,FALSE)),"")</f>
        <v/>
      </c>
      <c r="AI10" s="32" t="str">
        <f>IF(AND($C10&lt;AJ$4,$D10&gt;(AI$4-1)),IF($H10="",'Color Key'!$C$9,VLOOKUP($H10,'Color Key'!$B$11:$D$17,2,FALSE)),"")</f>
        <v/>
      </c>
      <c r="AJ10" s="32" t="str">
        <f>IF(AND($C10&lt;AK$4,$D10&gt;(AJ$4-1)),IF($H10="",'Color Key'!$C$9,VLOOKUP($H10,'Color Key'!$B$11:$D$17,2,FALSE)),"")</f>
        <v/>
      </c>
      <c r="AK10" s="52" t="str">
        <f>IF(AND($C10&lt;AL$4,$D10&gt;(AK$4-1)),IF($H10="",'Color Key'!$C$9,VLOOKUP($H10,'Color Key'!$B$11:$D$17,2,FALSE)),"")</f>
        <v/>
      </c>
      <c r="AL10" s="64" t="str">
        <f>IF(AND($C10&lt;AM$4,$D10&gt;(AL$4-1)),IF($H10="",'Color Key'!$C$9,VLOOKUP($H10,'Color Key'!$B$11:$D$17,2,FALSE)),"")</f>
        <v/>
      </c>
      <c r="AM10" s="64" t="str">
        <f>IF(AND($C10&lt;AN$4,$D10&gt;(AM$4-1)),IF($H10="",'Color Key'!$C$9,VLOOKUP($H10,'Color Key'!$B$11:$D$17,2,FALSE)),"")</f>
        <v/>
      </c>
      <c r="AN10" s="64" t="str">
        <f>IF(AND($C10&lt;AO$4,$D10&gt;(AN$4-1)),IF($H10="",'Color Key'!$C$9,VLOOKUP($H10,'Color Key'!$B$11:$D$17,2,FALSE)),"")</f>
        <v/>
      </c>
      <c r="AO10" s="64" t="str">
        <f>IF(AND($C10&lt;AP$4,$D10&gt;(AO$4-1)),IF($H10="",'Color Key'!$C$9,VLOOKUP($H10,'Color Key'!$B$11:$D$17,2,FALSE)),"")</f>
        <v/>
      </c>
      <c r="AP10" s="64" t="str">
        <f>IF(AND($C10&lt;AQ$4,$D10&gt;(AP$4-1)),IF($H10="",'Color Key'!$C$9,VLOOKUP($H10,'Color Key'!$B$11:$D$17,2,FALSE)),"")</f>
        <v/>
      </c>
      <c r="AQ10" s="51" t="str">
        <f>IF(AND($C10&lt;AR$4,$D10&gt;(AQ$4-1)),IF($H10="",'Color Key'!$C$9,VLOOKUP($H10,'Color Key'!$B$11:$D$17,2,FALSE)),"")</f>
        <v/>
      </c>
      <c r="AR10" s="32" t="str">
        <f>IF(AND($C10&lt;AS$4,$D10&gt;(AR$4-1)),IF($H10="",'Color Key'!$C$9,VLOOKUP($H10,'Color Key'!$B$11:$D$17,2,FALSE)),"")</f>
        <v/>
      </c>
      <c r="AS10" s="32" t="str">
        <f>IF(AND($C10&lt;AT$4,$D10&gt;(AS$4-1)),IF($H10="",'Color Key'!$C$9,VLOOKUP($H10,'Color Key'!$B$11:$D$17,2,FALSE)),"")</f>
        <v/>
      </c>
      <c r="AT10" s="32" t="str">
        <f>IF(AND($C10&lt;AU$4,$D10&gt;(AT$4-1)),IF($H10="",'Color Key'!$C$9,VLOOKUP($H10,'Color Key'!$B$11:$D$17,2,FALSE)),"")</f>
        <v/>
      </c>
    </row>
    <row r="11" spans="1:46" ht="15.75" customHeight="1">
      <c r="A11" s="65"/>
      <c r="C11" s="89">
        <f>D9+7</f>
        <v>43659</v>
      </c>
      <c r="D11" s="89">
        <f>C11+21</f>
        <v>43680</v>
      </c>
      <c r="E11" s="67"/>
      <c r="F11" s="67"/>
      <c r="G11" s="67"/>
      <c r="H11" s="90" t="s">
        <v>17</v>
      </c>
      <c r="I11" s="67"/>
      <c r="J11" s="67"/>
      <c r="K11" s="68"/>
      <c r="L11" s="90" t="s">
        <v>26</v>
      </c>
      <c r="N11" s="68"/>
      <c r="P11" s="51" t="str">
        <f>IF(AND($C11&lt;Q$4,$D11&gt;(P$4-1)),IF($H11="",'Color Key'!$C$9,VLOOKUP($H11,'Color Key'!$B$11:$D$17,2,FALSE)),"")</f>
        <v/>
      </c>
      <c r="Q11" s="32" t="str">
        <f>IF(AND($C11&lt;R$4,$D11&gt;(Q$4-1)),IF($H11="",'Color Key'!$C$9,VLOOKUP($H11,'Color Key'!$B$11:$D$17,2,FALSE)),"")</f>
        <v/>
      </c>
      <c r="R11" s="32" t="str">
        <f>IF(AND($C11&lt;S$4,$D11&gt;(R$4-1)),IF($H11="",'Color Key'!$C$9,VLOOKUP($H11,'Color Key'!$B$11:$D$17,2,FALSE)),"")</f>
        <v/>
      </c>
      <c r="S11" s="32" t="str">
        <f>IF(AND($C11&lt;T$4,$D11&gt;(S$4-1)),IF($H11="",'Color Key'!$C$9,VLOOKUP($H11,'Color Key'!$B$11:$D$17,2,FALSE)),"")</f>
        <v/>
      </c>
      <c r="T11" s="62" t="str">
        <f>IF(AND($C11&lt;U$4,$D11&gt;(T$4-1)),IF($H11="",'Color Key'!$C$9,VLOOKUP($H11,'Color Key'!$B$11:$D$17,2,FALSE)),"")</f>
        <v/>
      </c>
      <c r="U11" s="63" t="str">
        <f>IF(AND($C11&lt;V$4,$D11&gt;(U$4-1)),IF($H11="",'Color Key'!$C$9,VLOOKUP($H11,'Color Key'!$B$11:$D$17,2,FALSE)),"")</f>
        <v/>
      </c>
      <c r="V11" s="64" t="str">
        <f>IF(AND($C11&lt;W$4,$D11&gt;(V$4-1)),IF($H11="",'Color Key'!$C$9,VLOOKUP($H11,'Color Key'!$B$11:$D$17,2,FALSE)),"")</f>
        <v>blue</v>
      </c>
      <c r="W11" s="64" t="str">
        <f>IF(AND($C11&lt;X$4,$D11&gt;(W$4-1)),IF($H11="",'Color Key'!$C$9,VLOOKUP($H11,'Color Key'!$B$11:$D$17,2,FALSE)),"")</f>
        <v>blue</v>
      </c>
      <c r="X11" s="64" t="str">
        <f>IF(AND($C11&lt;Y$4,$D11&gt;(X$4-1)),IF($H11="",'Color Key'!$C$9,VLOOKUP($H11,'Color Key'!$B$11:$D$17,2,FALSE)),"")</f>
        <v>blue</v>
      </c>
      <c r="Y11" s="51" t="str">
        <f>IF(AND($C11&lt;Z$4,$D11&gt;(Y$4-1)),IF($H11="",'Color Key'!$C$9,VLOOKUP($H11,'Color Key'!$B$11:$D$17,2,FALSE)),"")</f>
        <v>blue</v>
      </c>
      <c r="Z11" s="32" t="str">
        <f>IF(AND($C11&lt;AA$4,$D11&gt;(Z$4-1)),IF($H11="",'Color Key'!$C$9,VLOOKUP($H11,'Color Key'!$B$11:$D$17,2,FALSE)),"")</f>
        <v/>
      </c>
      <c r="AA11" s="32" t="str">
        <f>IF(AND($C11&lt;AB$4,$D11&gt;(AA$4-1)),IF($H11="",'Color Key'!$C$9,VLOOKUP($H11,'Color Key'!$B$11:$D$17,2,FALSE)),"")</f>
        <v/>
      </c>
      <c r="AB11" s="32" t="str">
        <f>IF(AND($C11&lt;AC$4,$D11&gt;(AB$4-1)),IF($H11="",'Color Key'!$C$9,VLOOKUP($H11,'Color Key'!$B$11:$D$17,2,FALSE)),"")</f>
        <v/>
      </c>
      <c r="AC11" s="52" t="str">
        <f>IF(AND($C11&lt;AD$4,$D11&gt;(AC$4-1)),IF($H11="",'Color Key'!$C$9,VLOOKUP($H11,'Color Key'!$B$11:$D$17,2,FALSE)),"")</f>
        <v/>
      </c>
      <c r="AD11" s="64" t="str">
        <f>IF(AND($C11&lt;AE$4,$D11&gt;(AD$4-1)),IF($H11="",'Color Key'!$C$9,VLOOKUP($H11,'Color Key'!$B$11:$D$17,2,FALSE)),"")</f>
        <v/>
      </c>
      <c r="AE11" s="64" t="str">
        <f>IF(AND($C11&lt;AF$4,$D11&gt;(AE$4-1)),IF($H11="",'Color Key'!$C$9,VLOOKUP($H11,'Color Key'!$B$11:$D$17,2,FALSE)),"")</f>
        <v/>
      </c>
      <c r="AF11" s="64" t="str">
        <f>IF(AND($C11&lt;AG$4,$D11&gt;(AF$4-1)),IF($H11="",'Color Key'!$C$9,VLOOKUP($H11,'Color Key'!$B$11:$D$17,2,FALSE)),"")</f>
        <v/>
      </c>
      <c r="AG11" s="64" t="str">
        <f>IF(AND($C11&lt;AH$4,$D11&gt;(AG$4-1)),IF($H11="",'Color Key'!$C$9,VLOOKUP($H11,'Color Key'!$B$11:$D$17,2,FALSE)),"")</f>
        <v/>
      </c>
      <c r="AH11" s="51" t="str">
        <f>IF(AND($C11&lt;AI$4,$D11&gt;(AH$4-1)),IF($H11="",'Color Key'!$C$9,VLOOKUP($H11,'Color Key'!$B$11:$D$17,2,FALSE)),"")</f>
        <v/>
      </c>
      <c r="AI11" s="32" t="str">
        <f>IF(AND($C11&lt;AJ$4,$D11&gt;(AI$4-1)),IF($H11="",'Color Key'!$C$9,VLOOKUP($H11,'Color Key'!$B$11:$D$17,2,FALSE)),"")</f>
        <v/>
      </c>
      <c r="AJ11" s="32" t="str">
        <f>IF(AND($C11&lt;AK$4,$D11&gt;(AJ$4-1)),IF($H11="",'Color Key'!$C$9,VLOOKUP($H11,'Color Key'!$B$11:$D$17,2,FALSE)),"")</f>
        <v/>
      </c>
      <c r="AK11" s="52" t="str">
        <f>IF(AND($C11&lt;AL$4,$D11&gt;(AK$4-1)),IF($H11="",'Color Key'!$C$9,VLOOKUP($H11,'Color Key'!$B$11:$D$17,2,FALSE)),"")</f>
        <v/>
      </c>
      <c r="AL11" s="64" t="str">
        <f>IF(AND($C11&lt;AM$4,$D11&gt;(AL$4-1)),IF($H11="",'Color Key'!$C$9,VLOOKUP($H11,'Color Key'!$B$11:$D$17,2,FALSE)),"")</f>
        <v/>
      </c>
      <c r="AM11" s="64" t="str">
        <f>IF(AND($C11&lt;AN$4,$D11&gt;(AM$4-1)),IF($H11="",'Color Key'!$C$9,VLOOKUP($H11,'Color Key'!$B$11:$D$17,2,FALSE)),"")</f>
        <v/>
      </c>
      <c r="AN11" s="64" t="str">
        <f>IF(AND($C11&lt;AO$4,$D11&gt;(AN$4-1)),IF($H11="",'Color Key'!$C$9,VLOOKUP($H11,'Color Key'!$B$11:$D$17,2,FALSE)),"")</f>
        <v/>
      </c>
      <c r="AO11" s="64" t="str">
        <f>IF(AND($C11&lt;AP$4,$D11&gt;(AO$4-1)),IF($H11="",'Color Key'!$C$9,VLOOKUP($H11,'Color Key'!$B$11:$D$17,2,FALSE)),"")</f>
        <v/>
      </c>
      <c r="AP11" s="64" t="str">
        <f>IF(AND($C11&lt;AQ$4,$D11&gt;(AP$4-1)),IF($H11="",'Color Key'!$C$9,VLOOKUP($H11,'Color Key'!$B$11:$D$17,2,FALSE)),"")</f>
        <v/>
      </c>
      <c r="AQ11" s="51" t="str">
        <f>IF(AND($C11&lt;AR$4,$D11&gt;(AQ$4-1)),IF($H11="",'Color Key'!$C$9,VLOOKUP($H11,'Color Key'!$B$11:$D$17,2,FALSE)),"")</f>
        <v/>
      </c>
      <c r="AR11" s="32" t="str">
        <f>IF(AND($C11&lt;AS$4,$D11&gt;(AR$4-1)),IF($H11="",'Color Key'!$C$9,VLOOKUP($H11,'Color Key'!$B$11:$D$17,2,FALSE)),"")</f>
        <v/>
      </c>
      <c r="AS11" s="32" t="str">
        <f>IF(AND($C11&lt;AT$4,$D11&gt;(AS$4-1)),IF($H11="",'Color Key'!$C$9,VLOOKUP($H11,'Color Key'!$B$11:$D$17,2,FALSE)),"")</f>
        <v/>
      </c>
      <c r="AT11" s="32" t="str">
        <f>IF(AND($C11&lt;AU$4,$D11&gt;(AT$4-1)),IF($H11="",'Color Key'!$C$9,VLOOKUP($H11,'Color Key'!$B$11:$D$17,2,FALSE)),"")</f>
        <v/>
      </c>
    </row>
    <row r="12" spans="1:46">
      <c r="A12" s="93"/>
      <c r="C12" s="67"/>
      <c r="D12" s="67"/>
      <c r="E12" s="67"/>
      <c r="F12" s="67"/>
      <c r="G12" s="67"/>
      <c r="H12" s="67"/>
      <c r="I12" s="67"/>
      <c r="J12" s="67"/>
      <c r="K12" s="69" t="s">
        <v>28</v>
      </c>
      <c r="L12" s="97"/>
      <c r="N12" s="91"/>
      <c r="P12" s="51" t="str">
        <f>IF(AND($C12&lt;Q$4,$D12&gt;(P$4-1)),IF($H12="",'Color Key'!$C$9,VLOOKUP($H12,'Color Key'!$B$11:$D$17,2,FALSE)),"")</f>
        <v/>
      </c>
      <c r="Q12" s="32" t="str">
        <f>IF(AND($C12&lt;R$4,$D12&gt;(Q$4-1)),IF($H12="",'Color Key'!$C$9,VLOOKUP($H12,'Color Key'!$B$11:$D$17,2,FALSE)),"")</f>
        <v/>
      </c>
      <c r="R12" s="32" t="str">
        <f>IF(AND($C12&lt;S$4,$D12&gt;(R$4-1)),IF($H12="",'Color Key'!$C$9,VLOOKUP($H12,'Color Key'!$B$11:$D$17,2,FALSE)),"")</f>
        <v/>
      </c>
      <c r="S12" s="32" t="str">
        <f>IF(AND($C12&lt;T$4,$D12&gt;(S$4-1)),IF($H12="",'Color Key'!$C$9,VLOOKUP($H12,'Color Key'!$B$11:$D$17,2,FALSE)),"")</f>
        <v/>
      </c>
      <c r="T12" s="62" t="str">
        <f>IF(AND($C12&lt;U$4,$D12&gt;(T$4-1)),IF($H12="",'Color Key'!$C$9,VLOOKUP($H12,'Color Key'!$B$11:$D$17,2,FALSE)),"")</f>
        <v/>
      </c>
      <c r="U12" s="63" t="str">
        <f>IF(AND($C12&lt;V$4,$D12&gt;(U$4-1)),IF($H12="",'Color Key'!$C$9,VLOOKUP($H12,'Color Key'!$B$11:$D$17,2,FALSE)),"")</f>
        <v/>
      </c>
      <c r="V12" s="64" t="str">
        <f>IF(AND($C12&lt;W$4,$D12&gt;(V$4-1)),IF($H12="",'Color Key'!$C$9,VLOOKUP($H12,'Color Key'!$B$11:$D$17,2,FALSE)),"")</f>
        <v/>
      </c>
      <c r="W12" s="64" t="str">
        <f>IF(AND($C12&lt;X$4,$D12&gt;(W$4-1)),IF($H12="",'Color Key'!$C$9,VLOOKUP($H12,'Color Key'!$B$11:$D$17,2,FALSE)),"")</f>
        <v/>
      </c>
      <c r="X12" s="64" t="str">
        <f>IF(AND($C12&lt;Y$4,$D12&gt;(X$4-1)),IF($H12="",'Color Key'!$C$9,VLOOKUP($H12,'Color Key'!$B$11:$D$17,2,FALSE)),"")</f>
        <v/>
      </c>
      <c r="Y12" s="51" t="str">
        <f>IF(AND($C12&lt;Z$4,$D12&gt;(Y$4-1)),IF($H12="",'Color Key'!$C$9,VLOOKUP($H12,'Color Key'!$B$11:$D$17,2,FALSE)),"")</f>
        <v/>
      </c>
      <c r="Z12" s="32" t="str">
        <f>IF(AND($C12&lt;AA$4,$D12&gt;(Z$4-1)),IF($H12="",'Color Key'!$C$9,VLOOKUP($H12,'Color Key'!$B$11:$D$17,2,FALSE)),"")</f>
        <v/>
      </c>
      <c r="AA12" s="32" t="str">
        <f>IF(AND($C12&lt;AB$4,$D12&gt;(AA$4-1)),IF($H12="",'Color Key'!$C$9,VLOOKUP($H12,'Color Key'!$B$11:$D$17,2,FALSE)),"")</f>
        <v/>
      </c>
      <c r="AB12" s="32" t="str">
        <f>IF(AND($C12&lt;AC$4,$D12&gt;(AB$4-1)),IF($H12="",'Color Key'!$C$9,VLOOKUP($H12,'Color Key'!$B$11:$D$17,2,FALSE)),"")</f>
        <v/>
      </c>
      <c r="AC12" s="52" t="str">
        <f>IF(AND($C12&lt;AD$4,$D12&gt;(AC$4-1)),IF($H12="",'Color Key'!$C$9,VLOOKUP($H12,'Color Key'!$B$11:$D$17,2,FALSE)),"")</f>
        <v/>
      </c>
      <c r="AD12" s="64" t="str">
        <f>IF(AND($C12&lt;AE$4,$D12&gt;(AD$4-1)),IF($H12="",'Color Key'!$C$9,VLOOKUP($H12,'Color Key'!$B$11:$D$17,2,FALSE)),"")</f>
        <v/>
      </c>
      <c r="AE12" s="64" t="str">
        <f>IF(AND($C12&lt;AF$4,$D12&gt;(AE$4-1)),IF($H12="",'Color Key'!$C$9,VLOOKUP($H12,'Color Key'!$B$11:$D$17,2,FALSE)),"")</f>
        <v/>
      </c>
      <c r="AF12" s="64" t="str">
        <f>IF(AND($C12&lt;AG$4,$D12&gt;(AF$4-1)),IF($H12="",'Color Key'!$C$9,VLOOKUP($H12,'Color Key'!$B$11:$D$17,2,FALSE)),"")</f>
        <v/>
      </c>
      <c r="AG12" s="64" t="str">
        <f>IF(AND($C12&lt;AH$4,$D12&gt;(AG$4-1)),IF($H12="",'Color Key'!$C$9,VLOOKUP($H12,'Color Key'!$B$11:$D$17,2,FALSE)),"")</f>
        <v/>
      </c>
      <c r="AH12" s="51" t="str">
        <f>IF(AND($C12&lt;AI$4,$D12&gt;(AH$4-1)),IF($H12="",'Color Key'!$C$9,VLOOKUP($H12,'Color Key'!$B$11:$D$17,2,FALSE)),"")</f>
        <v/>
      </c>
      <c r="AI12" s="32" t="str">
        <f>IF(AND($C12&lt;AJ$4,$D12&gt;(AI$4-1)),IF($H12="",'Color Key'!$C$9,VLOOKUP($H12,'Color Key'!$B$11:$D$17,2,FALSE)),"")</f>
        <v/>
      </c>
      <c r="AJ12" s="32" t="str">
        <f>IF(AND($C12&lt;AK$4,$D12&gt;(AJ$4-1)),IF($H12="",'Color Key'!$C$9,VLOOKUP($H12,'Color Key'!$B$11:$D$17,2,FALSE)),"")</f>
        <v/>
      </c>
      <c r="AK12" s="52" t="str">
        <f>IF(AND($C12&lt;AL$4,$D12&gt;(AK$4-1)),IF($H12="",'Color Key'!$C$9,VLOOKUP($H12,'Color Key'!$B$11:$D$17,2,FALSE)),"")</f>
        <v/>
      </c>
      <c r="AL12" s="64" t="str">
        <f>IF(AND($C12&lt;AM$4,$D12&gt;(AL$4-1)),IF($H12="",'Color Key'!$C$9,VLOOKUP($H12,'Color Key'!$B$11:$D$17,2,FALSE)),"")</f>
        <v/>
      </c>
      <c r="AM12" s="64" t="str">
        <f>IF(AND($C12&lt;AN$4,$D12&gt;(AM$4-1)),IF($H12="",'Color Key'!$C$9,VLOOKUP($H12,'Color Key'!$B$11:$D$17,2,FALSE)),"")</f>
        <v/>
      </c>
      <c r="AN12" s="64" t="str">
        <f>IF(AND($C12&lt;AO$4,$D12&gt;(AN$4-1)),IF($H12="",'Color Key'!$C$9,VLOOKUP($H12,'Color Key'!$B$11:$D$17,2,FALSE)),"")</f>
        <v/>
      </c>
      <c r="AO12" s="64" t="str">
        <f>IF(AND($C12&lt;AP$4,$D12&gt;(AO$4-1)),IF($H12="",'Color Key'!$C$9,VLOOKUP($H12,'Color Key'!$B$11:$D$17,2,FALSE)),"")</f>
        <v/>
      </c>
      <c r="AP12" s="64" t="str">
        <f>IF(AND($C12&lt;AQ$4,$D12&gt;(AP$4-1)),IF($H12="",'Color Key'!$C$9,VLOOKUP($H12,'Color Key'!$B$11:$D$17,2,FALSE)),"")</f>
        <v/>
      </c>
      <c r="AQ12" s="51" t="str">
        <f>IF(AND($C12&lt;AR$4,$D12&gt;(AQ$4-1)),IF($H12="",'Color Key'!$C$9,VLOOKUP($H12,'Color Key'!$B$11:$D$17,2,FALSE)),"")</f>
        <v/>
      </c>
      <c r="AR12" s="32" t="str">
        <f>IF(AND($C12&lt;AS$4,$D12&gt;(AR$4-1)),IF($H12="",'Color Key'!$C$9,VLOOKUP($H12,'Color Key'!$B$11:$D$17,2,FALSE)),"")</f>
        <v/>
      </c>
      <c r="AS12" s="32" t="str">
        <f>IF(AND($C12&lt;AT$4,$D12&gt;(AS$4-1)),IF($H12="",'Color Key'!$C$9,VLOOKUP($H12,'Color Key'!$B$11:$D$17,2,FALSE)),"")</f>
        <v/>
      </c>
      <c r="AT12" s="32" t="str">
        <f>IF(AND($C12&lt;AU$4,$D12&gt;(AT$4-1)),IF($H12="",'Color Key'!$C$9,VLOOKUP($H12,'Color Key'!$B$11:$D$17,2,FALSE)),"")</f>
        <v/>
      </c>
    </row>
    <row r="13" spans="1:46" ht="15.75" customHeight="1">
      <c r="A13" s="93"/>
      <c r="C13" s="89">
        <f>D8-14</f>
        <v>43631</v>
      </c>
      <c r="D13" s="89">
        <f>C13+7*3</f>
        <v>43652</v>
      </c>
      <c r="E13" s="67"/>
      <c r="F13" s="67"/>
      <c r="G13" s="67"/>
      <c r="H13" s="90" t="s">
        <v>29</v>
      </c>
      <c r="I13" s="67"/>
      <c r="J13" s="67"/>
      <c r="K13" s="68"/>
      <c r="L13" s="90" t="s">
        <v>31</v>
      </c>
      <c r="N13" s="91"/>
      <c r="P13" s="51" t="str">
        <f>IF(AND($C13&lt;Q$4,$D13&gt;(P$4-1)),IF($H13="",'Color Key'!$C$9,VLOOKUP($H13,'Color Key'!$B$11:$D$17,2,FALSE)),"")</f>
        <v/>
      </c>
      <c r="Q13" s="32" t="str">
        <f>IF(AND($C13&lt;R$4,$D13&gt;(Q$4-1)),IF($H13="",'Color Key'!$C$9,VLOOKUP($H13,'Color Key'!$B$11:$D$17,2,FALSE)),"")</f>
        <v/>
      </c>
      <c r="R13" s="32" t="str">
        <f>IF(AND($C13&lt;S$4,$D13&gt;(R$4-1)),IF($H13="",'Color Key'!$C$9,VLOOKUP($H13,'Color Key'!$B$11:$D$17,2,FALSE)),"")</f>
        <v>green</v>
      </c>
      <c r="S13" s="32" t="str">
        <f>IF(AND($C13&lt;T$4,$D13&gt;(S$4-1)),IF($H13="",'Color Key'!$C$9,VLOOKUP($H13,'Color Key'!$B$11:$D$17,2,FALSE)),"")</f>
        <v>green</v>
      </c>
      <c r="T13" s="62" t="str">
        <f>IF(AND($C13&lt;U$4,$D13&gt;(T$4-1)),IF($H13="",'Color Key'!$C$9,VLOOKUP($H13,'Color Key'!$B$11:$D$17,2,FALSE)),"")</f>
        <v>green</v>
      </c>
      <c r="U13" s="63" t="str">
        <f>IF(AND($C13&lt;V$4,$D13&gt;(U$4-1)),IF($H13="",'Color Key'!$C$9,VLOOKUP($H13,'Color Key'!$B$11:$D$17,2,FALSE)),"")</f>
        <v>green</v>
      </c>
      <c r="V13" s="64" t="str">
        <f>IF(AND($C13&lt;W$4,$D13&gt;(V$4-1)),IF($H13="",'Color Key'!$C$9,VLOOKUP($H13,'Color Key'!$B$11:$D$17,2,FALSE)),"")</f>
        <v/>
      </c>
      <c r="W13" s="64" t="str">
        <f>IF(AND($C13&lt;X$4,$D13&gt;(W$4-1)),IF($H13="",'Color Key'!$C$9,VLOOKUP($H13,'Color Key'!$B$11:$D$17,2,FALSE)),"")</f>
        <v/>
      </c>
      <c r="X13" s="64" t="str">
        <f>IF(AND($C13&lt;Y$4,$D13&gt;(X$4-1)),IF($H13="",'Color Key'!$C$9,VLOOKUP($H13,'Color Key'!$B$11:$D$17,2,FALSE)),"")</f>
        <v/>
      </c>
      <c r="Y13" s="51" t="str">
        <f>IF(AND($C13&lt;Z$4,$D13&gt;(Y$4-1)),IF($H13="",'Color Key'!$C$9,VLOOKUP($H13,'Color Key'!$B$11:$D$17,2,FALSE)),"")</f>
        <v/>
      </c>
      <c r="Z13" s="32" t="str">
        <f>IF(AND($C13&lt;AA$4,$D13&gt;(Z$4-1)),IF($H13="",'Color Key'!$C$9,VLOOKUP($H13,'Color Key'!$B$11:$D$17,2,FALSE)),"")</f>
        <v/>
      </c>
      <c r="AA13" s="32" t="str">
        <f>IF(AND($C13&lt;AB$4,$D13&gt;(AA$4-1)),IF($H13="",'Color Key'!$C$9,VLOOKUP($H13,'Color Key'!$B$11:$D$17,2,FALSE)),"")</f>
        <v/>
      </c>
      <c r="AB13" s="32" t="str">
        <f>IF(AND($C13&lt;AC$4,$D13&gt;(AB$4-1)),IF($H13="",'Color Key'!$C$9,VLOOKUP($H13,'Color Key'!$B$11:$D$17,2,FALSE)),"")</f>
        <v/>
      </c>
      <c r="AC13" s="52" t="str">
        <f>IF(AND($C13&lt;AD$4,$D13&gt;(AC$4-1)),IF($H13="",'Color Key'!$C$9,VLOOKUP($H13,'Color Key'!$B$11:$D$17,2,FALSE)),"")</f>
        <v/>
      </c>
      <c r="AD13" s="64" t="str">
        <f>IF(AND($C13&lt;AE$4,$D13&gt;(AD$4-1)),IF($H13="",'Color Key'!$C$9,VLOOKUP($H13,'Color Key'!$B$11:$D$17,2,FALSE)),"")</f>
        <v/>
      </c>
      <c r="AE13" s="64" t="str">
        <f>IF(AND($C13&lt;AF$4,$D13&gt;(AE$4-1)),IF($H13="",'Color Key'!$C$9,VLOOKUP($H13,'Color Key'!$B$11:$D$17,2,FALSE)),"")</f>
        <v/>
      </c>
      <c r="AF13" s="64" t="str">
        <f>IF(AND($C13&lt;AG$4,$D13&gt;(AF$4-1)),IF($H13="",'Color Key'!$C$9,VLOOKUP($H13,'Color Key'!$B$11:$D$17,2,FALSE)),"")</f>
        <v/>
      </c>
      <c r="AG13" s="64" t="str">
        <f>IF(AND($C13&lt;AH$4,$D13&gt;(AG$4-1)),IF($H13="",'Color Key'!$C$9,VLOOKUP($H13,'Color Key'!$B$11:$D$17,2,FALSE)),"")</f>
        <v/>
      </c>
      <c r="AH13" s="51" t="str">
        <f>IF(AND($C13&lt;AI$4,$D13&gt;(AH$4-1)),IF($H13="",'Color Key'!$C$9,VLOOKUP($H13,'Color Key'!$B$11:$D$17,2,FALSE)),"")</f>
        <v/>
      </c>
      <c r="AI13" s="32" t="str">
        <f>IF(AND($C13&lt;AJ$4,$D13&gt;(AI$4-1)),IF($H13="",'Color Key'!$C$9,VLOOKUP($H13,'Color Key'!$B$11:$D$17,2,FALSE)),"")</f>
        <v/>
      </c>
      <c r="AJ13" s="32" t="str">
        <f>IF(AND($C13&lt;AK$4,$D13&gt;(AJ$4-1)),IF($H13="",'Color Key'!$C$9,VLOOKUP($H13,'Color Key'!$B$11:$D$17,2,FALSE)),"")</f>
        <v/>
      </c>
      <c r="AK13" s="52" t="str">
        <f>IF(AND($C13&lt;AL$4,$D13&gt;(AK$4-1)),IF($H13="",'Color Key'!$C$9,VLOOKUP($H13,'Color Key'!$B$11:$D$17,2,FALSE)),"")</f>
        <v/>
      </c>
      <c r="AL13" s="64" t="str">
        <f>IF(AND($C13&lt;AM$4,$D13&gt;(AL$4-1)),IF($H13="",'Color Key'!$C$9,VLOOKUP($H13,'Color Key'!$B$11:$D$17,2,FALSE)),"")</f>
        <v/>
      </c>
      <c r="AM13" s="64" t="str">
        <f>IF(AND($C13&lt;AN$4,$D13&gt;(AM$4-1)),IF($H13="",'Color Key'!$C$9,VLOOKUP($H13,'Color Key'!$B$11:$D$17,2,FALSE)),"")</f>
        <v/>
      </c>
      <c r="AN13" s="64" t="str">
        <f>IF(AND($C13&lt;AO$4,$D13&gt;(AN$4-1)),IF($H13="",'Color Key'!$C$9,VLOOKUP($H13,'Color Key'!$B$11:$D$17,2,FALSE)),"")</f>
        <v/>
      </c>
      <c r="AO13" s="64" t="str">
        <f>IF(AND($C13&lt;AP$4,$D13&gt;(AO$4-1)),IF($H13="",'Color Key'!$C$9,VLOOKUP($H13,'Color Key'!$B$11:$D$17,2,FALSE)),"")</f>
        <v/>
      </c>
      <c r="AP13" s="64" t="str">
        <f>IF(AND($C13&lt;AQ$4,$D13&gt;(AP$4-1)),IF($H13="",'Color Key'!$C$9,VLOOKUP($H13,'Color Key'!$B$11:$D$17,2,FALSE)),"")</f>
        <v/>
      </c>
      <c r="AQ13" s="51" t="str">
        <f>IF(AND($C13&lt;AR$4,$D13&gt;(AQ$4-1)),IF($H13="",'Color Key'!$C$9,VLOOKUP($H13,'Color Key'!$B$11:$D$17,2,FALSE)),"")</f>
        <v/>
      </c>
      <c r="AR13" s="32" t="str">
        <f>IF(AND($C13&lt;AS$4,$D13&gt;(AR$4-1)),IF($H13="",'Color Key'!$C$9,VLOOKUP($H13,'Color Key'!$B$11:$D$17,2,FALSE)),"")</f>
        <v/>
      </c>
      <c r="AS13" s="32" t="str">
        <f>IF(AND($C13&lt;AT$4,$D13&gt;(AS$4-1)),IF($H13="",'Color Key'!$C$9,VLOOKUP($H13,'Color Key'!$B$11:$D$17,2,FALSE)),"")</f>
        <v/>
      </c>
      <c r="AT13" s="32" t="str">
        <f>IF(AND($C13&lt;AU$4,$D13&gt;(AT$4-1)),IF($H13="",'Color Key'!$C$9,VLOOKUP($H13,'Color Key'!$B$11:$D$17,2,FALSE)),"")</f>
        <v/>
      </c>
    </row>
    <row r="14" spans="1:46" ht="15.75" customHeight="1">
      <c r="A14" s="65"/>
      <c r="C14" s="89">
        <f>D13</f>
        <v>43652</v>
      </c>
      <c r="D14" s="89">
        <f t="shared" ref="D14:D16" si="9">C14+14</f>
        <v>43666</v>
      </c>
      <c r="E14" s="67"/>
      <c r="F14" s="67"/>
      <c r="G14" s="67"/>
      <c r="H14" s="90" t="s">
        <v>29</v>
      </c>
      <c r="I14" s="67"/>
      <c r="J14" s="67"/>
      <c r="K14" s="68"/>
      <c r="L14" s="90" t="s">
        <v>33</v>
      </c>
      <c r="N14" s="91"/>
      <c r="P14" s="51" t="str">
        <f>IF(AND($C14&lt;Q$4,$D14&gt;(P$4-1)),IF($H14="",'Color Key'!$C$9,VLOOKUP($H14,'Color Key'!$B$11:$D$17,2,FALSE)),"")</f>
        <v/>
      </c>
      <c r="Q14" s="32" t="str">
        <f>IF(AND($C14&lt;R$4,$D14&gt;(Q$4-1)),IF($H14="",'Color Key'!$C$9,VLOOKUP($H14,'Color Key'!$B$11:$D$17,2,FALSE)),"")</f>
        <v/>
      </c>
      <c r="R14" s="32" t="str">
        <f>IF(AND($C14&lt;S$4,$D14&gt;(R$4-1)),IF($H14="",'Color Key'!$C$9,VLOOKUP($H14,'Color Key'!$B$11:$D$17,2,FALSE)),"")</f>
        <v/>
      </c>
      <c r="S14" s="32" t="str">
        <f>IF(AND($C14&lt;T$4,$D14&gt;(S$4-1)),IF($H14="",'Color Key'!$C$9,VLOOKUP($H14,'Color Key'!$B$11:$D$17,2,FALSE)),"")</f>
        <v/>
      </c>
      <c r="T14" s="62" t="str">
        <f>IF(AND($C14&lt;U$4,$D14&gt;(T$4-1)),IF($H14="",'Color Key'!$C$9,VLOOKUP($H14,'Color Key'!$B$11:$D$17,2,FALSE)),"")</f>
        <v/>
      </c>
      <c r="U14" s="63" t="str">
        <f>IF(AND($C14&lt;V$4,$D14&gt;(U$4-1)),IF($H14="",'Color Key'!$C$9,VLOOKUP($H14,'Color Key'!$B$11:$D$17,2,FALSE)),"")</f>
        <v>green</v>
      </c>
      <c r="V14" s="64" t="str">
        <f>IF(AND($C14&lt;W$4,$D14&gt;(V$4-1)),IF($H14="",'Color Key'!$C$9,VLOOKUP($H14,'Color Key'!$B$11:$D$17,2,FALSE)),"")</f>
        <v>green</v>
      </c>
      <c r="W14" s="64" t="str">
        <f>IF(AND($C14&lt;X$4,$D14&gt;(W$4-1)),IF($H14="",'Color Key'!$C$9,VLOOKUP($H14,'Color Key'!$B$11:$D$17,2,FALSE)),"")</f>
        <v>green</v>
      </c>
      <c r="X14" s="64" t="str">
        <f>IF(AND($C14&lt;Y$4,$D14&gt;(X$4-1)),IF($H14="",'Color Key'!$C$9,VLOOKUP($H14,'Color Key'!$B$11:$D$17,2,FALSE)),"")</f>
        <v/>
      </c>
      <c r="Y14" s="51" t="str">
        <f>IF(AND($C14&lt;Z$4,$D14&gt;(Y$4-1)),IF($H14="",'Color Key'!$C$9,VLOOKUP($H14,'Color Key'!$B$11:$D$17,2,FALSE)),"")</f>
        <v/>
      </c>
      <c r="Z14" s="32" t="str">
        <f>IF(AND($C14&lt;AA$4,$D14&gt;(Z$4-1)),IF($H14="",'Color Key'!$C$9,VLOOKUP($H14,'Color Key'!$B$11:$D$17,2,FALSE)),"")</f>
        <v/>
      </c>
      <c r="AA14" s="32" t="str">
        <f>IF(AND($C14&lt;AB$4,$D14&gt;(AA$4-1)),IF($H14="",'Color Key'!$C$9,VLOOKUP($H14,'Color Key'!$B$11:$D$17,2,FALSE)),"")</f>
        <v/>
      </c>
      <c r="AB14" s="32" t="str">
        <f>IF(AND($C14&lt;AC$4,$D14&gt;(AB$4-1)),IF($H14="",'Color Key'!$C$9,VLOOKUP($H14,'Color Key'!$B$11:$D$17,2,FALSE)),"")</f>
        <v/>
      </c>
      <c r="AC14" s="52" t="str">
        <f>IF(AND($C14&lt;AD$4,$D14&gt;(AC$4-1)),IF($H14="",'Color Key'!$C$9,VLOOKUP($H14,'Color Key'!$B$11:$D$17,2,FALSE)),"")</f>
        <v/>
      </c>
      <c r="AD14" s="64" t="str">
        <f>IF(AND($C14&lt;AE$4,$D14&gt;(AD$4-1)),IF($H14="",'Color Key'!$C$9,VLOOKUP($H14,'Color Key'!$B$11:$D$17,2,FALSE)),"")</f>
        <v/>
      </c>
      <c r="AE14" s="64" t="str">
        <f>IF(AND($C14&lt;AF$4,$D14&gt;(AE$4-1)),IF($H14="",'Color Key'!$C$9,VLOOKUP($H14,'Color Key'!$B$11:$D$17,2,FALSE)),"")</f>
        <v/>
      </c>
      <c r="AF14" s="64" t="str">
        <f>IF(AND($C14&lt;AG$4,$D14&gt;(AF$4-1)),IF($H14="",'Color Key'!$C$9,VLOOKUP($H14,'Color Key'!$B$11:$D$17,2,FALSE)),"")</f>
        <v/>
      </c>
      <c r="AG14" s="64" t="str">
        <f>IF(AND($C14&lt;AH$4,$D14&gt;(AG$4-1)),IF($H14="",'Color Key'!$C$9,VLOOKUP($H14,'Color Key'!$B$11:$D$17,2,FALSE)),"")</f>
        <v/>
      </c>
      <c r="AH14" s="51" t="str">
        <f>IF(AND($C14&lt;AI$4,$D14&gt;(AH$4-1)),IF($H14="",'Color Key'!$C$9,VLOOKUP($H14,'Color Key'!$B$11:$D$17,2,FALSE)),"")</f>
        <v/>
      </c>
      <c r="AI14" s="32" t="str">
        <f>IF(AND($C14&lt;AJ$4,$D14&gt;(AI$4-1)),IF($H14="",'Color Key'!$C$9,VLOOKUP($H14,'Color Key'!$B$11:$D$17,2,FALSE)),"")</f>
        <v/>
      </c>
      <c r="AJ14" s="32" t="str">
        <f>IF(AND($C14&lt;AK$4,$D14&gt;(AJ$4-1)),IF($H14="",'Color Key'!$C$9,VLOOKUP($H14,'Color Key'!$B$11:$D$17,2,FALSE)),"")</f>
        <v/>
      </c>
      <c r="AK14" s="52" t="str">
        <f>IF(AND($C14&lt;AL$4,$D14&gt;(AK$4-1)),IF($H14="",'Color Key'!$C$9,VLOOKUP($H14,'Color Key'!$B$11:$D$17,2,FALSE)),"")</f>
        <v/>
      </c>
      <c r="AL14" s="64" t="str">
        <f>IF(AND($C14&lt;AM$4,$D14&gt;(AL$4-1)),IF($H14="",'Color Key'!$C$9,VLOOKUP($H14,'Color Key'!$B$11:$D$17,2,FALSE)),"")</f>
        <v/>
      </c>
      <c r="AM14" s="64" t="str">
        <f>IF(AND($C14&lt;AN$4,$D14&gt;(AM$4-1)),IF($H14="",'Color Key'!$C$9,VLOOKUP($H14,'Color Key'!$B$11:$D$17,2,FALSE)),"")</f>
        <v/>
      </c>
      <c r="AN14" s="64" t="str">
        <f>IF(AND($C14&lt;AO$4,$D14&gt;(AN$4-1)),IF($H14="",'Color Key'!$C$9,VLOOKUP($H14,'Color Key'!$B$11:$D$17,2,FALSE)),"")</f>
        <v/>
      </c>
      <c r="AO14" s="64" t="str">
        <f>IF(AND($C14&lt;AP$4,$D14&gt;(AO$4-1)),IF($H14="",'Color Key'!$C$9,VLOOKUP($H14,'Color Key'!$B$11:$D$17,2,FALSE)),"")</f>
        <v/>
      </c>
      <c r="AP14" s="64" t="str">
        <f>IF(AND($C14&lt;AQ$4,$D14&gt;(AP$4-1)),IF($H14="",'Color Key'!$C$9,VLOOKUP($H14,'Color Key'!$B$11:$D$17,2,FALSE)),"")</f>
        <v/>
      </c>
      <c r="AQ14" s="51" t="str">
        <f>IF(AND($C14&lt;AR$4,$D14&gt;(AQ$4-1)),IF($H14="",'Color Key'!$C$9,VLOOKUP($H14,'Color Key'!$B$11:$D$17,2,FALSE)),"")</f>
        <v/>
      </c>
      <c r="AR14" s="32" t="str">
        <f>IF(AND($C14&lt;AS$4,$D14&gt;(AR$4-1)),IF($H14="",'Color Key'!$C$9,VLOOKUP($H14,'Color Key'!$B$11:$D$17,2,FALSE)),"")</f>
        <v/>
      </c>
      <c r="AS14" s="32" t="str">
        <f>IF(AND($C14&lt;AT$4,$D14&gt;(AS$4-1)),IF($H14="",'Color Key'!$C$9,VLOOKUP($H14,'Color Key'!$B$11:$D$17,2,FALSE)),"")</f>
        <v/>
      </c>
      <c r="AT14" s="32" t="str">
        <f>IF(AND($C14&lt;AU$4,$D14&gt;(AT$4-1)),IF($H14="",'Color Key'!$C$9,VLOOKUP($H14,'Color Key'!$B$11:$D$17,2,FALSE)),"")</f>
        <v/>
      </c>
    </row>
    <row r="15" spans="1:46" ht="15.75" customHeight="1">
      <c r="A15" s="93"/>
      <c r="C15" s="89">
        <f>MIN(D14,D10)</f>
        <v>43659</v>
      </c>
      <c r="D15" s="89">
        <f t="shared" si="9"/>
        <v>43673</v>
      </c>
      <c r="E15" s="67"/>
      <c r="F15" s="67"/>
      <c r="G15" s="67"/>
      <c r="H15" s="90" t="s">
        <v>17</v>
      </c>
      <c r="I15" s="67"/>
      <c r="J15" s="67"/>
      <c r="K15" s="68"/>
      <c r="L15" s="90" t="s">
        <v>36</v>
      </c>
      <c r="N15" s="91"/>
      <c r="P15" s="51" t="str">
        <f>IF(AND($C15&lt;Q$4,$D15&gt;(P$4-1)),IF($H15="",'Color Key'!$C$9,VLOOKUP($H15,'Color Key'!$B$11:$D$17,2,FALSE)),"")</f>
        <v/>
      </c>
      <c r="Q15" s="32" t="str">
        <f>IF(AND($C15&lt;R$4,$D15&gt;(Q$4-1)),IF($H15="",'Color Key'!$C$9,VLOOKUP($H15,'Color Key'!$B$11:$D$17,2,FALSE)),"")</f>
        <v/>
      </c>
      <c r="R15" s="32" t="str">
        <f>IF(AND($C15&lt;S$4,$D15&gt;(R$4-1)),IF($H15="",'Color Key'!$C$9,VLOOKUP($H15,'Color Key'!$B$11:$D$17,2,FALSE)),"")</f>
        <v/>
      </c>
      <c r="S15" s="32" t="str">
        <f>IF(AND($C15&lt;T$4,$D15&gt;(S$4-1)),IF($H15="",'Color Key'!$C$9,VLOOKUP($H15,'Color Key'!$B$11:$D$17,2,FALSE)),"")</f>
        <v/>
      </c>
      <c r="T15" s="62" t="str">
        <f>IF(AND($C15&lt;U$4,$D15&gt;(T$4-1)),IF($H15="",'Color Key'!$C$9,VLOOKUP($H15,'Color Key'!$B$11:$D$17,2,FALSE)),"")</f>
        <v/>
      </c>
      <c r="U15" s="63" t="str">
        <f>IF(AND($C15&lt;V$4,$D15&gt;(U$4-1)),IF($H15="",'Color Key'!$C$9,VLOOKUP($H15,'Color Key'!$B$11:$D$17,2,FALSE)),"")</f>
        <v/>
      </c>
      <c r="V15" s="64" t="str">
        <f>IF(AND($C15&lt;W$4,$D15&gt;(V$4-1)),IF($H15="",'Color Key'!$C$9,VLOOKUP($H15,'Color Key'!$B$11:$D$17,2,FALSE)),"")</f>
        <v>blue</v>
      </c>
      <c r="W15" s="64" t="str">
        <f>IF(AND($C15&lt;X$4,$D15&gt;(W$4-1)),IF($H15="",'Color Key'!$C$9,VLOOKUP($H15,'Color Key'!$B$11:$D$17,2,FALSE)),"")</f>
        <v>blue</v>
      </c>
      <c r="X15" s="64" t="str">
        <f>IF(AND($C15&lt;Y$4,$D15&gt;(X$4-1)),IF($H15="",'Color Key'!$C$9,VLOOKUP($H15,'Color Key'!$B$11:$D$17,2,FALSE)),"")</f>
        <v>blue</v>
      </c>
      <c r="Y15" s="51" t="str">
        <f>IF(AND($C15&lt;Z$4,$D15&gt;(Y$4-1)),IF($H15="",'Color Key'!$C$9,VLOOKUP($H15,'Color Key'!$B$11:$D$17,2,FALSE)),"")</f>
        <v/>
      </c>
      <c r="Z15" s="32" t="str">
        <f>IF(AND($C15&lt;AA$4,$D15&gt;(Z$4-1)),IF($H15="",'Color Key'!$C$9,VLOOKUP($H15,'Color Key'!$B$11:$D$17,2,FALSE)),"")</f>
        <v/>
      </c>
      <c r="AA15" s="32" t="str">
        <f>IF(AND($C15&lt;AB$4,$D15&gt;(AA$4-1)),IF($H15="",'Color Key'!$C$9,VLOOKUP($H15,'Color Key'!$B$11:$D$17,2,FALSE)),"")</f>
        <v/>
      </c>
      <c r="AB15" s="32" t="str">
        <f>IF(AND($C15&lt;AC$4,$D15&gt;(AB$4-1)),IF($H15="",'Color Key'!$C$9,VLOOKUP($H15,'Color Key'!$B$11:$D$17,2,FALSE)),"")</f>
        <v/>
      </c>
      <c r="AC15" s="52" t="str">
        <f>IF(AND($C15&lt;AD$4,$D15&gt;(AC$4-1)),IF($H15="",'Color Key'!$C$9,VLOOKUP($H15,'Color Key'!$B$11:$D$17,2,FALSE)),"")</f>
        <v/>
      </c>
      <c r="AD15" s="64" t="str">
        <f>IF(AND($C15&lt;AE$4,$D15&gt;(AD$4-1)),IF($H15="",'Color Key'!$C$9,VLOOKUP($H15,'Color Key'!$B$11:$D$17,2,FALSE)),"")</f>
        <v/>
      </c>
      <c r="AE15" s="64" t="str">
        <f>IF(AND($C15&lt;AF$4,$D15&gt;(AE$4-1)),IF($H15="",'Color Key'!$C$9,VLOOKUP($H15,'Color Key'!$B$11:$D$17,2,FALSE)),"")</f>
        <v/>
      </c>
      <c r="AF15" s="64" t="str">
        <f>IF(AND($C15&lt;AG$4,$D15&gt;(AF$4-1)),IF($H15="",'Color Key'!$C$9,VLOOKUP($H15,'Color Key'!$B$11:$D$17,2,FALSE)),"")</f>
        <v/>
      </c>
      <c r="AG15" s="64" t="str">
        <f>IF(AND($C15&lt;AH$4,$D15&gt;(AG$4-1)),IF($H15="",'Color Key'!$C$9,VLOOKUP($H15,'Color Key'!$B$11:$D$17,2,FALSE)),"")</f>
        <v/>
      </c>
      <c r="AH15" s="51" t="str">
        <f>IF(AND($C15&lt;AI$4,$D15&gt;(AH$4-1)),IF($H15="",'Color Key'!$C$9,VLOOKUP($H15,'Color Key'!$B$11:$D$17,2,FALSE)),"")</f>
        <v/>
      </c>
      <c r="AI15" s="32" t="str">
        <f>IF(AND($C15&lt;AJ$4,$D15&gt;(AI$4-1)),IF($H15="",'Color Key'!$C$9,VLOOKUP($H15,'Color Key'!$B$11:$D$17,2,FALSE)),"")</f>
        <v/>
      </c>
      <c r="AJ15" s="32" t="str">
        <f>IF(AND($C15&lt;AK$4,$D15&gt;(AJ$4-1)),IF($H15="",'Color Key'!$C$9,VLOOKUP($H15,'Color Key'!$B$11:$D$17,2,FALSE)),"")</f>
        <v/>
      </c>
      <c r="AK15" s="52" t="str">
        <f>IF(AND($C15&lt;AL$4,$D15&gt;(AK$4-1)),IF($H15="",'Color Key'!$C$9,VLOOKUP($H15,'Color Key'!$B$11:$D$17,2,FALSE)),"")</f>
        <v/>
      </c>
      <c r="AL15" s="64" t="str">
        <f>IF(AND($C15&lt;AM$4,$D15&gt;(AL$4-1)),IF($H15="",'Color Key'!$C$9,VLOOKUP($H15,'Color Key'!$B$11:$D$17,2,FALSE)),"")</f>
        <v/>
      </c>
      <c r="AM15" s="64" t="str">
        <f>IF(AND($C15&lt;AN$4,$D15&gt;(AM$4-1)),IF($H15="",'Color Key'!$C$9,VLOOKUP($H15,'Color Key'!$B$11:$D$17,2,FALSE)),"")</f>
        <v/>
      </c>
      <c r="AN15" s="64" t="str">
        <f>IF(AND($C15&lt;AO$4,$D15&gt;(AN$4-1)),IF($H15="",'Color Key'!$C$9,VLOOKUP($H15,'Color Key'!$B$11:$D$17,2,FALSE)),"")</f>
        <v/>
      </c>
      <c r="AO15" s="64" t="str">
        <f>IF(AND($C15&lt;AP$4,$D15&gt;(AO$4-1)),IF($H15="",'Color Key'!$C$9,VLOOKUP($H15,'Color Key'!$B$11:$D$17,2,FALSE)),"")</f>
        <v/>
      </c>
      <c r="AP15" s="64" t="str">
        <f>IF(AND($C15&lt;AQ$4,$D15&gt;(AP$4-1)),IF($H15="",'Color Key'!$C$9,VLOOKUP($H15,'Color Key'!$B$11:$D$17,2,FALSE)),"")</f>
        <v/>
      </c>
      <c r="AQ15" s="51" t="str">
        <f>IF(AND($C15&lt;AR$4,$D15&gt;(AQ$4-1)),IF($H15="",'Color Key'!$C$9,VLOOKUP($H15,'Color Key'!$B$11:$D$17,2,FALSE)),"")</f>
        <v/>
      </c>
      <c r="AR15" s="32" t="str">
        <f>IF(AND($C15&lt;AS$4,$D15&gt;(AR$4-1)),IF($H15="",'Color Key'!$C$9,VLOOKUP($H15,'Color Key'!$B$11:$D$17,2,FALSE)),"")</f>
        <v/>
      </c>
      <c r="AS15" s="32" t="str">
        <f>IF(AND($C15&lt;AT$4,$D15&gt;(AS$4-1)),IF($H15="",'Color Key'!$C$9,VLOOKUP($H15,'Color Key'!$B$11:$D$17,2,FALSE)),"")</f>
        <v/>
      </c>
      <c r="AT15" s="32" t="str">
        <f>IF(AND($C15&lt;AU$4,$D15&gt;(AT$4-1)),IF($H15="",'Color Key'!$C$9,VLOOKUP($H15,'Color Key'!$B$11:$D$17,2,FALSE)),"")</f>
        <v/>
      </c>
    </row>
    <row r="16" spans="1:46" ht="15.75" customHeight="1">
      <c r="A16" s="99"/>
      <c r="B16" s="100"/>
      <c r="C16" s="89">
        <f>D15</f>
        <v>43673</v>
      </c>
      <c r="D16" s="89">
        <f t="shared" si="9"/>
        <v>43687</v>
      </c>
      <c r="E16" s="67"/>
      <c r="F16" s="67"/>
      <c r="G16" s="67"/>
      <c r="H16" s="90" t="s">
        <v>29</v>
      </c>
      <c r="I16" s="67"/>
      <c r="J16" s="67"/>
      <c r="K16" s="68"/>
      <c r="L16" s="90" t="s">
        <v>33</v>
      </c>
      <c r="N16" s="91"/>
      <c r="P16" s="51" t="str">
        <f>IF(AND($C16&lt;Q$4,$D16&gt;(P$4-1)),IF($H16="",'Color Key'!$C$9,VLOOKUP($H16,'Color Key'!$B$11:$D$17,2,FALSE)),"")</f>
        <v/>
      </c>
      <c r="Q16" s="32" t="str">
        <f>IF(AND($C16&lt;R$4,$D16&gt;(Q$4-1)),IF($H16="",'Color Key'!$C$9,VLOOKUP($H16,'Color Key'!$B$11:$D$17,2,FALSE)),"")</f>
        <v/>
      </c>
      <c r="R16" s="32" t="str">
        <f>IF(AND($C16&lt;S$4,$D16&gt;(R$4-1)),IF($H16="",'Color Key'!$C$9,VLOOKUP($H16,'Color Key'!$B$11:$D$17,2,FALSE)),"")</f>
        <v/>
      </c>
      <c r="S16" s="32" t="str">
        <f>IF(AND($C16&lt;T$4,$D16&gt;(S$4-1)),IF($H16="",'Color Key'!$C$9,VLOOKUP($H16,'Color Key'!$B$11:$D$17,2,FALSE)),"")</f>
        <v/>
      </c>
      <c r="T16" s="62" t="str">
        <f>IF(AND($C16&lt;U$4,$D16&gt;(T$4-1)),IF($H16="",'Color Key'!$C$9,VLOOKUP($H16,'Color Key'!$B$11:$D$17,2,FALSE)),"")</f>
        <v/>
      </c>
      <c r="U16" s="63" t="str">
        <f>IF(AND($C16&lt;V$4,$D16&gt;(U$4-1)),IF($H16="",'Color Key'!$C$9,VLOOKUP($H16,'Color Key'!$B$11:$D$17,2,FALSE)),"")</f>
        <v/>
      </c>
      <c r="V16" s="64" t="str">
        <f>IF(AND($C16&lt;W$4,$D16&gt;(V$4-1)),IF($H16="",'Color Key'!$C$9,VLOOKUP($H16,'Color Key'!$B$11:$D$17,2,FALSE)),"")</f>
        <v/>
      </c>
      <c r="W16" s="64" t="str">
        <f>IF(AND($C16&lt;X$4,$D16&gt;(W$4-1)),IF($H16="",'Color Key'!$C$9,VLOOKUP($H16,'Color Key'!$B$11:$D$17,2,FALSE)),"")</f>
        <v/>
      </c>
      <c r="X16" s="64" t="str">
        <f>IF(AND($C16&lt;Y$4,$D16&gt;(X$4-1)),IF($H16="",'Color Key'!$C$9,VLOOKUP($H16,'Color Key'!$B$11:$D$17,2,FALSE)),"")</f>
        <v>green</v>
      </c>
      <c r="Y16" s="51" t="str">
        <f>IF(AND($C16&lt;Z$4,$D16&gt;(Y$4-1)),IF($H16="",'Color Key'!$C$9,VLOOKUP($H16,'Color Key'!$B$11:$D$17,2,FALSE)),"")</f>
        <v>green</v>
      </c>
      <c r="Z16" s="32" t="str">
        <f>IF(AND($C16&lt;AA$4,$D16&gt;(Z$4-1)),IF($H16="",'Color Key'!$C$9,VLOOKUP($H16,'Color Key'!$B$11:$D$17,2,FALSE)),"")</f>
        <v>green</v>
      </c>
      <c r="AA16" s="32" t="str">
        <f>IF(AND($C16&lt;AB$4,$D16&gt;(AA$4-1)),IF($H16="",'Color Key'!$C$9,VLOOKUP($H16,'Color Key'!$B$11:$D$17,2,FALSE)),"")</f>
        <v/>
      </c>
      <c r="AB16" s="32" t="str">
        <f>IF(AND($C16&lt;AC$4,$D16&gt;(AB$4-1)),IF($H16="",'Color Key'!$C$9,VLOOKUP($H16,'Color Key'!$B$11:$D$17,2,FALSE)),"")</f>
        <v/>
      </c>
      <c r="AC16" s="52" t="str">
        <f>IF(AND($C16&lt;AD$4,$D16&gt;(AC$4-1)),IF($H16="",'Color Key'!$C$9,VLOOKUP($H16,'Color Key'!$B$11:$D$17,2,FALSE)),"")</f>
        <v/>
      </c>
      <c r="AD16" s="64" t="str">
        <f>IF(AND($C16&lt;AE$4,$D16&gt;(AD$4-1)),IF($H16="",'Color Key'!$C$9,VLOOKUP($H16,'Color Key'!$B$11:$D$17,2,FALSE)),"")</f>
        <v/>
      </c>
      <c r="AE16" s="64" t="str">
        <f>IF(AND($C16&lt;AF$4,$D16&gt;(AE$4-1)),IF($H16="",'Color Key'!$C$9,VLOOKUP($H16,'Color Key'!$B$11:$D$17,2,FALSE)),"")</f>
        <v/>
      </c>
      <c r="AF16" s="64" t="str">
        <f>IF(AND($C16&lt;AG$4,$D16&gt;(AF$4-1)),IF($H16="",'Color Key'!$C$9,VLOOKUP($H16,'Color Key'!$B$11:$D$17,2,FALSE)),"")</f>
        <v/>
      </c>
      <c r="AG16" s="64" t="str">
        <f>IF(AND($C16&lt;AH$4,$D16&gt;(AG$4-1)),IF($H16="",'Color Key'!$C$9,VLOOKUP($H16,'Color Key'!$B$11:$D$17,2,FALSE)),"")</f>
        <v/>
      </c>
      <c r="AH16" s="51" t="str">
        <f>IF(AND($C16&lt;AI$4,$D16&gt;(AH$4-1)),IF($H16="",'Color Key'!$C$9,VLOOKUP($H16,'Color Key'!$B$11:$D$17,2,FALSE)),"")</f>
        <v/>
      </c>
      <c r="AI16" s="32" t="str">
        <f>IF(AND($C16&lt;AJ$4,$D16&gt;(AI$4-1)),IF($H16="",'Color Key'!$C$9,VLOOKUP($H16,'Color Key'!$B$11:$D$17,2,FALSE)),"")</f>
        <v/>
      </c>
      <c r="AJ16" s="32" t="str">
        <f>IF(AND($C16&lt;AK$4,$D16&gt;(AJ$4-1)),IF($H16="",'Color Key'!$C$9,VLOOKUP($H16,'Color Key'!$B$11:$D$17,2,FALSE)),"")</f>
        <v/>
      </c>
      <c r="AK16" s="52" t="str">
        <f>IF(AND($C16&lt;AL$4,$D16&gt;(AK$4-1)),IF($H16="",'Color Key'!$C$9,VLOOKUP($H16,'Color Key'!$B$11:$D$17,2,FALSE)),"")</f>
        <v/>
      </c>
      <c r="AL16" s="64" t="str">
        <f>IF(AND($C16&lt;AM$4,$D16&gt;(AL$4-1)),IF($H16="",'Color Key'!$C$9,VLOOKUP($H16,'Color Key'!$B$11:$D$17,2,FALSE)),"")</f>
        <v/>
      </c>
      <c r="AM16" s="64" t="str">
        <f>IF(AND($C16&lt;AN$4,$D16&gt;(AM$4-1)),IF($H16="",'Color Key'!$C$9,VLOOKUP($H16,'Color Key'!$B$11:$D$17,2,FALSE)),"")</f>
        <v/>
      </c>
      <c r="AN16" s="64" t="str">
        <f>IF(AND($C16&lt;AO$4,$D16&gt;(AN$4-1)),IF($H16="",'Color Key'!$C$9,VLOOKUP($H16,'Color Key'!$B$11:$D$17,2,FALSE)),"")</f>
        <v/>
      </c>
      <c r="AO16" s="64" t="str">
        <f>IF(AND($C16&lt;AP$4,$D16&gt;(AO$4-1)),IF($H16="",'Color Key'!$C$9,VLOOKUP($H16,'Color Key'!$B$11:$D$17,2,FALSE)),"")</f>
        <v/>
      </c>
      <c r="AP16" s="64" t="str">
        <f>IF(AND($C16&lt;AQ$4,$D16&gt;(AP$4-1)),IF($H16="",'Color Key'!$C$9,VLOOKUP($H16,'Color Key'!$B$11:$D$17,2,FALSE)),"")</f>
        <v/>
      </c>
      <c r="AQ16" s="51" t="str">
        <f>IF(AND($C16&lt;AR$4,$D16&gt;(AQ$4-1)),IF($H16="",'Color Key'!$C$9,VLOOKUP($H16,'Color Key'!$B$11:$D$17,2,FALSE)),"")</f>
        <v/>
      </c>
      <c r="AR16" s="32" t="str">
        <f>IF(AND($C16&lt;AS$4,$D16&gt;(AR$4-1)),IF($H16="",'Color Key'!$C$9,VLOOKUP($H16,'Color Key'!$B$11:$D$17,2,FALSE)),"")</f>
        <v/>
      </c>
      <c r="AS16" s="32" t="str">
        <f>IF(AND($C16&lt;AT$4,$D16&gt;(AS$4-1)),IF($H16="",'Color Key'!$C$9,VLOOKUP($H16,'Color Key'!$B$11:$D$17,2,FALSE)),"")</f>
        <v/>
      </c>
      <c r="AT16" s="32" t="str">
        <f>IF(AND($C16&lt;AU$4,$D16&gt;(AT$4-1)),IF($H16="",'Color Key'!$C$9,VLOOKUP($H16,'Color Key'!$B$11:$D$17,2,FALSE)),"")</f>
        <v/>
      </c>
    </row>
    <row r="17" spans="3:46" ht="15.75" customHeight="1">
      <c r="C17" s="89">
        <f>C15</f>
        <v>43659</v>
      </c>
      <c r="D17" s="89">
        <f>D16</f>
        <v>43687</v>
      </c>
      <c r="E17" s="67"/>
      <c r="F17" s="67"/>
      <c r="G17" s="67"/>
      <c r="H17" s="90" t="s">
        <v>34</v>
      </c>
      <c r="I17" s="67"/>
      <c r="J17" s="67"/>
      <c r="K17" s="67"/>
      <c r="L17" s="90" t="s">
        <v>38</v>
      </c>
      <c r="N17" s="91"/>
      <c r="P17" s="51" t="str">
        <f>IF(AND($C17&lt;Q$4,$D17&gt;(P$4-1)),IF($H17="",'Color Key'!$C$9,VLOOKUP($H17,'Color Key'!$B$11:$D$17,2,FALSE)),"")</f>
        <v/>
      </c>
      <c r="Q17" s="32" t="str">
        <f>IF(AND($C17&lt;R$4,$D17&gt;(Q$4-1)),IF($H17="",'Color Key'!$C$9,VLOOKUP($H17,'Color Key'!$B$11:$D$17,2,FALSE)),"")</f>
        <v/>
      </c>
      <c r="R17" s="32" t="str">
        <f>IF(AND($C17&lt;S$4,$D17&gt;(R$4-1)),IF($H17="",'Color Key'!$C$9,VLOOKUP($H17,'Color Key'!$B$11:$D$17,2,FALSE)),"")</f>
        <v/>
      </c>
      <c r="S17" s="32" t="str">
        <f>IF(AND($C17&lt;T$4,$D17&gt;(S$4-1)),IF($H17="",'Color Key'!$C$9,VLOOKUP($H17,'Color Key'!$B$11:$D$17,2,FALSE)),"")</f>
        <v/>
      </c>
      <c r="T17" s="62" t="str">
        <f>IF(AND($C17&lt;U$4,$D17&gt;(T$4-1)),IF($H17="",'Color Key'!$C$9,VLOOKUP($H17,'Color Key'!$B$11:$D$17,2,FALSE)),"")</f>
        <v/>
      </c>
      <c r="U17" s="63" t="str">
        <f>IF(AND($C17&lt;V$4,$D17&gt;(U$4-1)),IF($H17="",'Color Key'!$C$9,VLOOKUP($H17,'Color Key'!$B$11:$D$17,2,FALSE)),"")</f>
        <v/>
      </c>
      <c r="V17" s="64" t="str">
        <f>IF(AND($C17&lt;W$4,$D17&gt;(V$4-1)),IF($H17="",'Color Key'!$C$9,VLOOKUP($H17,'Color Key'!$B$11:$D$17,2,FALSE)),"")</f>
        <v>red</v>
      </c>
      <c r="W17" s="64" t="str">
        <f>IF(AND($C17&lt;X$4,$D17&gt;(W$4-1)),IF($H17="",'Color Key'!$C$9,VLOOKUP($H17,'Color Key'!$B$11:$D$17,2,FALSE)),"")</f>
        <v>red</v>
      </c>
      <c r="X17" s="64" t="str">
        <f>IF(AND($C17&lt;Y$4,$D17&gt;(X$4-1)),IF($H17="",'Color Key'!$C$9,VLOOKUP($H17,'Color Key'!$B$11:$D$17,2,FALSE)),"")</f>
        <v>red</v>
      </c>
      <c r="Y17" s="51" t="str">
        <f>IF(AND($C17&lt;Z$4,$D17&gt;(Y$4-1)),IF($H17="",'Color Key'!$C$9,VLOOKUP($H17,'Color Key'!$B$11:$D$17,2,FALSE)),"")</f>
        <v>red</v>
      </c>
      <c r="Z17" s="32" t="str">
        <f>IF(AND($C17&lt;AA$4,$D17&gt;(Z$4-1)),IF($H17="",'Color Key'!$C$9,VLOOKUP($H17,'Color Key'!$B$11:$D$17,2,FALSE)),"")</f>
        <v>red</v>
      </c>
      <c r="AA17" s="32" t="str">
        <f>IF(AND($C17&lt;AB$4,$D17&gt;(AA$4-1)),IF($H17="",'Color Key'!$C$9,VLOOKUP($H17,'Color Key'!$B$11:$D$17,2,FALSE)),"")</f>
        <v/>
      </c>
      <c r="AB17" s="32" t="str">
        <f>IF(AND($C17&lt;AC$4,$D17&gt;(AB$4-1)),IF($H17="",'Color Key'!$C$9,VLOOKUP($H17,'Color Key'!$B$11:$D$17,2,FALSE)),"")</f>
        <v/>
      </c>
      <c r="AC17" s="52" t="str">
        <f>IF(AND($C17&lt;AD$4,$D17&gt;(AC$4-1)),IF($H17="",'Color Key'!$C$9,VLOOKUP($H17,'Color Key'!$B$11:$D$17,2,FALSE)),"")</f>
        <v/>
      </c>
      <c r="AD17" s="64" t="str">
        <f>IF(AND($C17&lt;AE$4,$D17&gt;(AD$4-1)),IF($H17="",'Color Key'!$C$9,VLOOKUP($H17,'Color Key'!$B$11:$D$17,2,FALSE)),"")</f>
        <v/>
      </c>
      <c r="AE17" s="64" t="str">
        <f>IF(AND($C17&lt;AF$4,$D17&gt;(AE$4-1)),IF($H17="",'Color Key'!$C$9,VLOOKUP($H17,'Color Key'!$B$11:$D$17,2,FALSE)),"")</f>
        <v/>
      </c>
      <c r="AF17" s="64" t="str">
        <f>IF(AND($C17&lt;AG$4,$D17&gt;(AF$4-1)),IF($H17="",'Color Key'!$C$9,VLOOKUP($H17,'Color Key'!$B$11:$D$17,2,FALSE)),"")</f>
        <v/>
      </c>
      <c r="AG17" s="64" t="str">
        <f>IF(AND($C17&lt;AH$4,$D17&gt;(AG$4-1)),IF($H17="",'Color Key'!$C$9,VLOOKUP($H17,'Color Key'!$B$11:$D$17,2,FALSE)),"")</f>
        <v/>
      </c>
      <c r="AH17" s="51" t="str">
        <f>IF(AND($C17&lt;AI$4,$D17&gt;(AH$4-1)),IF($H17="",'Color Key'!$C$9,VLOOKUP($H17,'Color Key'!$B$11:$D$17,2,FALSE)),"")</f>
        <v/>
      </c>
      <c r="AI17" s="32" t="str">
        <f>IF(AND($C17&lt;AJ$4,$D17&gt;(AI$4-1)),IF($H17="",'Color Key'!$C$9,VLOOKUP($H17,'Color Key'!$B$11:$D$17,2,FALSE)),"")</f>
        <v/>
      </c>
      <c r="AJ17" s="32" t="str">
        <f>IF(AND($C17&lt;AK$4,$D17&gt;(AJ$4-1)),IF($H17="",'Color Key'!$C$9,VLOOKUP($H17,'Color Key'!$B$11:$D$17,2,FALSE)),"")</f>
        <v/>
      </c>
      <c r="AK17" s="52" t="str">
        <f>IF(AND($C17&lt;AL$4,$D17&gt;(AK$4-1)),IF($H17="",'Color Key'!$C$9,VLOOKUP($H17,'Color Key'!$B$11:$D$17,2,FALSE)),"")</f>
        <v/>
      </c>
      <c r="AL17" s="64" t="str">
        <f>IF(AND($C17&lt;AM$4,$D17&gt;(AL$4-1)),IF($H17="",'Color Key'!$C$9,VLOOKUP($H17,'Color Key'!$B$11:$D$17,2,FALSE)),"")</f>
        <v/>
      </c>
      <c r="AM17" s="64" t="str">
        <f>IF(AND($C17&lt;AN$4,$D17&gt;(AM$4-1)),IF($H17="",'Color Key'!$C$9,VLOOKUP($H17,'Color Key'!$B$11:$D$17,2,FALSE)),"")</f>
        <v/>
      </c>
      <c r="AN17" s="64" t="str">
        <f>IF(AND($C17&lt;AO$4,$D17&gt;(AN$4-1)),IF($H17="",'Color Key'!$C$9,VLOOKUP($H17,'Color Key'!$B$11:$D$17,2,FALSE)),"")</f>
        <v/>
      </c>
      <c r="AO17" s="64" t="str">
        <f>IF(AND($C17&lt;AP$4,$D17&gt;(AO$4-1)),IF($H17="",'Color Key'!$C$9,VLOOKUP($H17,'Color Key'!$B$11:$D$17,2,FALSE)),"")</f>
        <v/>
      </c>
      <c r="AP17" s="64" t="str">
        <f>IF(AND($C17&lt;AQ$4,$D17&gt;(AP$4-1)),IF($H17="",'Color Key'!$C$9,VLOOKUP($H17,'Color Key'!$B$11:$D$17,2,FALSE)),"")</f>
        <v/>
      </c>
      <c r="AQ17" s="51" t="str">
        <f>IF(AND($C17&lt;AR$4,$D17&gt;(AQ$4-1)),IF($H17="",'Color Key'!$C$9,VLOOKUP($H17,'Color Key'!$B$11:$D$17,2,FALSE)),"")</f>
        <v/>
      </c>
      <c r="AR17" s="32" t="str">
        <f>IF(AND($C17&lt;AS$4,$D17&gt;(AR$4-1)),IF($H17="",'Color Key'!$C$9,VLOOKUP($H17,'Color Key'!$B$11:$D$17,2,FALSE)),"")</f>
        <v/>
      </c>
      <c r="AS17" s="32" t="str">
        <f>IF(AND($C17&lt;AT$4,$D17&gt;(AS$4-1)),IF($H17="",'Color Key'!$C$9,VLOOKUP($H17,'Color Key'!$B$11:$D$17,2,FALSE)),"")</f>
        <v/>
      </c>
      <c r="AT17" s="32" t="str">
        <f>IF(AND($C17&lt;AU$4,$D17&gt;(AT$4-1)),IF($H17="",'Color Key'!$C$9,VLOOKUP($H17,'Color Key'!$B$11:$D$17,2,FALSE)),"")</f>
        <v/>
      </c>
    </row>
    <row r="18" spans="3:46" ht="15.75" customHeight="1">
      <c r="U18" s="101"/>
    </row>
    <row r="19" spans="3:46" ht="15.75" customHeight="1">
      <c r="C19" s="102" t="str">
        <f>S10</f>
        <v/>
      </c>
      <c r="U19" s="101"/>
    </row>
    <row r="20" spans="3:46" ht="15.75" customHeight="1">
      <c r="U20" s="101"/>
    </row>
    <row r="21" spans="3:46" ht="15.75" customHeight="1">
      <c r="U21" s="101"/>
    </row>
    <row r="22" spans="3:46" ht="15.75" customHeight="1">
      <c r="U22" s="101"/>
    </row>
    <row r="23" spans="3:46" ht="15.75" customHeight="1">
      <c r="U23" s="101"/>
    </row>
    <row r="24" spans="3:46" ht="15.75" customHeight="1">
      <c r="U24" s="101"/>
    </row>
    <row r="25" spans="3:46" ht="15.75" customHeight="1">
      <c r="U25" s="101"/>
    </row>
    <row r="26" spans="3:46" ht="15.75" customHeight="1">
      <c r="U26" s="101"/>
    </row>
    <row r="27" spans="3:46" ht="15.75" customHeight="1">
      <c r="U27" s="101"/>
    </row>
    <row r="28" spans="3:46" ht="15.75" customHeight="1">
      <c r="U28" s="101"/>
    </row>
    <row r="29" spans="3:46" ht="15.75" customHeight="1">
      <c r="U29" s="101"/>
    </row>
    <row r="30" spans="3:46" ht="15.75" customHeight="1">
      <c r="U30" s="101"/>
    </row>
    <row r="31" spans="3:46" ht="15.75" customHeight="1">
      <c r="U31" s="101"/>
    </row>
    <row r="32" spans="3:46" ht="15.75" customHeight="1">
      <c r="U32" s="101"/>
    </row>
    <row r="33" spans="21:21" ht="15.75" customHeight="1">
      <c r="U33" s="101"/>
    </row>
    <row r="34" spans="21:21" ht="15.75" customHeight="1">
      <c r="U34" s="101"/>
    </row>
    <row r="35" spans="21:21" ht="15.75" customHeight="1">
      <c r="U35" s="101"/>
    </row>
    <row r="36" spans="21:21" ht="15.75" customHeight="1">
      <c r="U36" s="101"/>
    </row>
    <row r="37" spans="21:21" ht="15.75" customHeight="1">
      <c r="U37" s="101"/>
    </row>
    <row r="38" spans="21:21" ht="15.75" customHeight="1">
      <c r="U38" s="101"/>
    </row>
    <row r="39" spans="21:21" ht="15.75" customHeight="1">
      <c r="U39" s="101"/>
    </row>
    <row r="40" spans="21:21" ht="15.75" customHeight="1">
      <c r="U40" s="101"/>
    </row>
    <row r="41" spans="21:21" ht="15.75" customHeight="1">
      <c r="U41" s="101"/>
    </row>
    <row r="42" spans="21:21" ht="15.75" customHeight="1">
      <c r="U42" s="101"/>
    </row>
    <row r="43" spans="21:21" ht="15.75" customHeight="1">
      <c r="U43" s="101"/>
    </row>
    <row r="44" spans="21:21" ht="15.75" customHeight="1">
      <c r="U44" s="101"/>
    </row>
    <row r="45" spans="21:21" ht="13">
      <c r="U45" s="101"/>
    </row>
    <row r="46" spans="21:21" ht="13">
      <c r="U46" s="101"/>
    </row>
    <row r="47" spans="21:21" ht="13">
      <c r="U47" s="101"/>
    </row>
    <row r="48" spans="21:21" ht="13">
      <c r="U48" s="101"/>
    </row>
    <row r="49" spans="21:21" ht="13">
      <c r="U49" s="101"/>
    </row>
    <row r="50" spans="21:21" ht="13">
      <c r="U50" s="101"/>
    </row>
    <row r="51" spans="21:21" ht="13">
      <c r="U51" s="101"/>
    </row>
    <row r="52" spans="21:21" ht="13">
      <c r="U52" s="101"/>
    </row>
    <row r="53" spans="21:21" ht="13">
      <c r="U53" s="101"/>
    </row>
    <row r="54" spans="21:21" ht="13">
      <c r="U54" s="101"/>
    </row>
    <row r="55" spans="21:21" ht="13">
      <c r="U55" s="101"/>
    </row>
    <row r="56" spans="21:21" ht="13">
      <c r="U56" s="101"/>
    </row>
    <row r="57" spans="21:21" ht="13">
      <c r="U57" s="101"/>
    </row>
    <row r="58" spans="21:21" ht="13">
      <c r="U58" s="101"/>
    </row>
    <row r="59" spans="21:21" ht="13">
      <c r="U59" s="101"/>
    </row>
    <row r="60" spans="21:21" ht="13">
      <c r="U60" s="101"/>
    </row>
    <row r="61" spans="21:21" ht="13">
      <c r="U61" s="101"/>
    </row>
    <row r="62" spans="21:21" ht="13">
      <c r="U62" s="101"/>
    </row>
    <row r="63" spans="21:21" ht="13">
      <c r="U63" s="101"/>
    </row>
    <row r="64" spans="21:21" ht="13">
      <c r="U64" s="101"/>
    </row>
    <row r="65" spans="21:21" ht="13">
      <c r="U65" s="101"/>
    </row>
    <row r="66" spans="21:21" ht="13">
      <c r="U66" s="101"/>
    </row>
    <row r="67" spans="21:21" ht="13">
      <c r="U67" s="101"/>
    </row>
    <row r="68" spans="21:21" ht="13">
      <c r="U68" s="101"/>
    </row>
    <row r="69" spans="21:21" ht="13">
      <c r="U69" s="101"/>
    </row>
    <row r="70" spans="21:21" ht="13">
      <c r="U70" s="101"/>
    </row>
    <row r="71" spans="21:21" ht="13">
      <c r="U71" s="101"/>
    </row>
    <row r="72" spans="21:21" ht="13">
      <c r="U72" s="101"/>
    </row>
    <row r="73" spans="21:21" ht="13">
      <c r="U73" s="101"/>
    </row>
    <row r="74" spans="21:21" ht="13">
      <c r="U74" s="101"/>
    </row>
    <row r="75" spans="21:21" ht="13">
      <c r="U75" s="101"/>
    </row>
    <row r="76" spans="21:21" ht="13">
      <c r="U76" s="101"/>
    </row>
    <row r="77" spans="21:21" ht="13">
      <c r="U77" s="101"/>
    </row>
    <row r="78" spans="21:21" ht="13">
      <c r="U78" s="101"/>
    </row>
    <row r="79" spans="21:21" ht="13">
      <c r="U79" s="101"/>
    </row>
    <row r="80" spans="21:21" ht="13">
      <c r="U80" s="101"/>
    </row>
    <row r="81" spans="21:21" ht="13">
      <c r="U81" s="101"/>
    </row>
    <row r="82" spans="21:21" ht="13">
      <c r="U82" s="101"/>
    </row>
    <row r="83" spans="21:21" ht="13">
      <c r="U83" s="101"/>
    </row>
    <row r="84" spans="21:21" ht="13">
      <c r="U84" s="101"/>
    </row>
    <row r="85" spans="21:21" ht="13">
      <c r="U85" s="101"/>
    </row>
    <row r="86" spans="21:21" ht="13">
      <c r="U86" s="101"/>
    </row>
    <row r="87" spans="21:21" ht="13">
      <c r="U87" s="101"/>
    </row>
    <row r="88" spans="21:21" ht="13">
      <c r="U88" s="101"/>
    </row>
    <row r="89" spans="21:21" ht="13">
      <c r="U89" s="101"/>
    </row>
    <row r="90" spans="21:21" ht="13">
      <c r="U90" s="101"/>
    </row>
    <row r="91" spans="21:21" ht="13">
      <c r="U91" s="101"/>
    </row>
    <row r="92" spans="21:21" ht="13">
      <c r="U92" s="101"/>
    </row>
    <row r="93" spans="21:21" ht="13">
      <c r="U93" s="101"/>
    </row>
    <row r="94" spans="21:21" ht="13">
      <c r="U94" s="101"/>
    </row>
    <row r="95" spans="21:21" ht="13">
      <c r="U95" s="101"/>
    </row>
    <row r="96" spans="21:21" ht="13">
      <c r="U96" s="101"/>
    </row>
    <row r="97" spans="21:21" ht="13">
      <c r="U97" s="101"/>
    </row>
    <row r="98" spans="21:21" ht="13">
      <c r="U98" s="101"/>
    </row>
    <row r="99" spans="21:21" ht="13">
      <c r="U99" s="101"/>
    </row>
    <row r="100" spans="21:21" ht="13">
      <c r="U100" s="101"/>
    </row>
    <row r="101" spans="21:21" ht="13">
      <c r="U101" s="101"/>
    </row>
    <row r="102" spans="21:21" ht="13">
      <c r="U102" s="101"/>
    </row>
    <row r="103" spans="21:21" ht="13">
      <c r="U103" s="101"/>
    </row>
    <row r="104" spans="21:21" ht="13">
      <c r="U104" s="101"/>
    </row>
    <row r="105" spans="21:21" ht="13">
      <c r="U105" s="101"/>
    </row>
    <row r="106" spans="21:21" ht="13">
      <c r="U106" s="101"/>
    </row>
    <row r="107" spans="21:21" ht="13">
      <c r="U107" s="101"/>
    </row>
    <row r="108" spans="21:21" ht="13">
      <c r="U108" s="101"/>
    </row>
    <row r="109" spans="21:21" ht="13">
      <c r="U109" s="101"/>
    </row>
    <row r="110" spans="21:21" ht="13">
      <c r="U110" s="101"/>
    </row>
    <row r="111" spans="21:21" ht="13">
      <c r="U111" s="101"/>
    </row>
    <row r="112" spans="21:21" ht="13">
      <c r="U112" s="101"/>
    </row>
    <row r="113" spans="21:21" ht="13">
      <c r="U113" s="101"/>
    </row>
    <row r="114" spans="21:21" ht="13">
      <c r="U114" s="101"/>
    </row>
    <row r="115" spans="21:21" ht="13">
      <c r="U115" s="101"/>
    </row>
    <row r="116" spans="21:21" ht="13">
      <c r="U116" s="101"/>
    </row>
    <row r="117" spans="21:21" ht="13">
      <c r="U117" s="101"/>
    </row>
    <row r="118" spans="21:21" ht="13">
      <c r="U118" s="101"/>
    </row>
    <row r="119" spans="21:21" ht="13">
      <c r="U119" s="101"/>
    </row>
    <row r="120" spans="21:21" ht="13">
      <c r="U120" s="101"/>
    </row>
    <row r="121" spans="21:21" ht="13">
      <c r="U121" s="101"/>
    </row>
    <row r="122" spans="21:21" ht="13">
      <c r="U122" s="101"/>
    </row>
    <row r="123" spans="21:21" ht="13">
      <c r="U123" s="101"/>
    </row>
    <row r="124" spans="21:21" ht="13">
      <c r="U124" s="101"/>
    </row>
    <row r="125" spans="21:21" ht="13">
      <c r="U125" s="101"/>
    </row>
    <row r="126" spans="21:21" ht="13">
      <c r="U126" s="101"/>
    </row>
    <row r="127" spans="21:21" ht="13">
      <c r="U127" s="101"/>
    </row>
    <row r="128" spans="21:21" ht="13">
      <c r="U128" s="101"/>
    </row>
    <row r="129" spans="21:21" ht="13">
      <c r="U129" s="101"/>
    </row>
    <row r="130" spans="21:21" ht="13">
      <c r="U130" s="101"/>
    </row>
    <row r="131" spans="21:21" ht="13">
      <c r="U131" s="101"/>
    </row>
    <row r="132" spans="21:21" ht="13">
      <c r="U132" s="101"/>
    </row>
    <row r="133" spans="21:21" ht="13">
      <c r="U133" s="101"/>
    </row>
    <row r="134" spans="21:21" ht="13">
      <c r="U134" s="101"/>
    </row>
    <row r="135" spans="21:21" ht="13">
      <c r="U135" s="101"/>
    </row>
    <row r="136" spans="21:21" ht="13">
      <c r="U136" s="101"/>
    </row>
    <row r="137" spans="21:21" ht="13">
      <c r="U137" s="101"/>
    </row>
    <row r="138" spans="21:21" ht="13">
      <c r="U138" s="101"/>
    </row>
    <row r="139" spans="21:21" ht="13">
      <c r="U139" s="101"/>
    </row>
    <row r="140" spans="21:21" ht="13">
      <c r="U140" s="101"/>
    </row>
    <row r="141" spans="21:21" ht="13">
      <c r="U141" s="101"/>
    </row>
    <row r="142" spans="21:21" ht="13">
      <c r="U142" s="101"/>
    </row>
    <row r="143" spans="21:21" ht="13">
      <c r="U143" s="101"/>
    </row>
    <row r="144" spans="21:21" ht="13">
      <c r="U144" s="101"/>
    </row>
    <row r="145" spans="21:21" ht="13">
      <c r="U145" s="101"/>
    </row>
    <row r="146" spans="21:21" ht="13">
      <c r="U146" s="101"/>
    </row>
    <row r="147" spans="21:21" ht="13">
      <c r="U147" s="101"/>
    </row>
    <row r="148" spans="21:21" ht="13">
      <c r="U148" s="101"/>
    </row>
    <row r="149" spans="21:21" ht="13">
      <c r="U149" s="101"/>
    </row>
    <row r="150" spans="21:21" ht="13">
      <c r="U150" s="101"/>
    </row>
    <row r="151" spans="21:21" ht="13">
      <c r="U151" s="101"/>
    </row>
    <row r="152" spans="21:21" ht="13">
      <c r="U152" s="101"/>
    </row>
    <row r="153" spans="21:21" ht="13">
      <c r="U153" s="101"/>
    </row>
    <row r="154" spans="21:21" ht="13">
      <c r="U154" s="101"/>
    </row>
    <row r="155" spans="21:21" ht="13">
      <c r="U155" s="101"/>
    </row>
    <row r="156" spans="21:21" ht="13">
      <c r="U156" s="101"/>
    </row>
    <row r="157" spans="21:21" ht="13">
      <c r="U157" s="101"/>
    </row>
    <row r="158" spans="21:21" ht="13">
      <c r="U158" s="101"/>
    </row>
    <row r="159" spans="21:21" ht="13">
      <c r="U159" s="101"/>
    </row>
    <row r="160" spans="21:21" ht="13">
      <c r="U160" s="101"/>
    </row>
    <row r="161" spans="21:21" ht="13">
      <c r="U161" s="101"/>
    </row>
    <row r="162" spans="21:21" ht="13">
      <c r="U162" s="101"/>
    </row>
    <row r="163" spans="21:21" ht="13">
      <c r="U163" s="101"/>
    </row>
    <row r="164" spans="21:21" ht="13">
      <c r="U164" s="101"/>
    </row>
    <row r="165" spans="21:21" ht="13">
      <c r="U165" s="101"/>
    </row>
    <row r="166" spans="21:21" ht="13">
      <c r="U166" s="101"/>
    </row>
    <row r="167" spans="21:21" ht="13">
      <c r="U167" s="101"/>
    </row>
    <row r="168" spans="21:21" ht="13">
      <c r="U168" s="101"/>
    </row>
    <row r="169" spans="21:21" ht="13">
      <c r="U169" s="101"/>
    </row>
    <row r="170" spans="21:21" ht="13">
      <c r="U170" s="101"/>
    </row>
    <row r="171" spans="21:21" ht="13">
      <c r="U171" s="101"/>
    </row>
    <row r="172" spans="21:21" ht="13">
      <c r="U172" s="101"/>
    </row>
    <row r="173" spans="21:21" ht="13">
      <c r="U173" s="101"/>
    </row>
    <row r="174" spans="21:21" ht="13">
      <c r="U174" s="101"/>
    </row>
    <row r="175" spans="21:21" ht="13">
      <c r="U175" s="101"/>
    </row>
    <row r="176" spans="21:21" ht="13">
      <c r="U176" s="101"/>
    </row>
    <row r="177" spans="21:21" ht="13">
      <c r="U177" s="101"/>
    </row>
    <row r="178" spans="21:21" ht="13">
      <c r="U178" s="101"/>
    </row>
    <row r="179" spans="21:21" ht="13">
      <c r="U179" s="101"/>
    </row>
    <row r="180" spans="21:21" ht="13">
      <c r="U180" s="101"/>
    </row>
    <row r="181" spans="21:21" ht="13">
      <c r="U181" s="101"/>
    </row>
    <row r="182" spans="21:21" ht="13">
      <c r="U182" s="101"/>
    </row>
    <row r="183" spans="21:21" ht="13">
      <c r="U183" s="101"/>
    </row>
    <row r="184" spans="21:21" ht="13">
      <c r="U184" s="101"/>
    </row>
    <row r="185" spans="21:21" ht="13">
      <c r="U185" s="101"/>
    </row>
    <row r="186" spans="21:21" ht="13">
      <c r="U186" s="101"/>
    </row>
    <row r="187" spans="21:21" ht="13">
      <c r="U187" s="101"/>
    </row>
    <row r="188" spans="21:21" ht="13">
      <c r="U188" s="101"/>
    </row>
    <row r="189" spans="21:21" ht="13">
      <c r="U189" s="101"/>
    </row>
    <row r="190" spans="21:21" ht="13">
      <c r="U190" s="101"/>
    </row>
    <row r="191" spans="21:21" ht="13">
      <c r="U191" s="101"/>
    </row>
    <row r="192" spans="21:21" ht="13">
      <c r="U192" s="101"/>
    </row>
    <row r="193" spans="21:21" ht="13">
      <c r="U193" s="101"/>
    </row>
    <row r="194" spans="21:21" ht="13">
      <c r="U194" s="101"/>
    </row>
    <row r="195" spans="21:21" ht="13">
      <c r="U195" s="101"/>
    </row>
    <row r="196" spans="21:21" ht="13">
      <c r="U196" s="101"/>
    </row>
    <row r="197" spans="21:21" ht="13">
      <c r="U197" s="101"/>
    </row>
    <row r="198" spans="21:21" ht="13">
      <c r="U198" s="101"/>
    </row>
    <row r="199" spans="21:21" ht="13">
      <c r="U199" s="101"/>
    </row>
    <row r="200" spans="21:21" ht="13">
      <c r="U200" s="101"/>
    </row>
    <row r="201" spans="21:21" ht="13">
      <c r="U201" s="101"/>
    </row>
    <row r="202" spans="21:21" ht="13">
      <c r="U202" s="101"/>
    </row>
    <row r="203" spans="21:21" ht="13">
      <c r="U203" s="101"/>
    </row>
    <row r="204" spans="21:21" ht="13">
      <c r="U204" s="101"/>
    </row>
    <row r="205" spans="21:21" ht="13">
      <c r="U205" s="101"/>
    </row>
    <row r="206" spans="21:21" ht="13">
      <c r="U206" s="101"/>
    </row>
    <row r="207" spans="21:21" ht="13">
      <c r="U207" s="101"/>
    </row>
    <row r="208" spans="21:21" ht="13">
      <c r="U208" s="101"/>
    </row>
    <row r="209" spans="21:21" ht="13">
      <c r="U209" s="101"/>
    </row>
    <row r="210" spans="21:21" ht="13">
      <c r="U210" s="101"/>
    </row>
    <row r="211" spans="21:21" ht="13">
      <c r="U211" s="101"/>
    </row>
    <row r="212" spans="21:21" ht="13">
      <c r="U212" s="101"/>
    </row>
    <row r="213" spans="21:21" ht="13">
      <c r="U213" s="101"/>
    </row>
    <row r="214" spans="21:21" ht="13">
      <c r="U214" s="101"/>
    </row>
    <row r="215" spans="21:21" ht="13">
      <c r="U215" s="101"/>
    </row>
    <row r="216" spans="21:21" ht="13">
      <c r="U216" s="101"/>
    </row>
    <row r="217" spans="21:21" ht="13">
      <c r="U217" s="101"/>
    </row>
    <row r="218" spans="21:21" ht="13">
      <c r="U218" s="101"/>
    </row>
    <row r="219" spans="21:21" ht="13">
      <c r="U219" s="101"/>
    </row>
    <row r="220" spans="21:21" ht="13">
      <c r="U220" s="101"/>
    </row>
    <row r="221" spans="21:21" ht="13">
      <c r="U221" s="101"/>
    </row>
    <row r="222" spans="21:21" ht="13">
      <c r="U222" s="101"/>
    </row>
    <row r="223" spans="21:21" ht="13">
      <c r="U223" s="101"/>
    </row>
    <row r="224" spans="21:21" ht="13">
      <c r="U224" s="101"/>
    </row>
    <row r="225" spans="21:21" ht="13">
      <c r="U225" s="101"/>
    </row>
    <row r="226" spans="21:21" ht="13">
      <c r="U226" s="101"/>
    </row>
    <row r="227" spans="21:21" ht="13">
      <c r="U227" s="101"/>
    </row>
    <row r="228" spans="21:21" ht="13">
      <c r="U228" s="101"/>
    </row>
    <row r="229" spans="21:21" ht="13">
      <c r="U229" s="101"/>
    </row>
    <row r="230" spans="21:21" ht="13">
      <c r="U230" s="101"/>
    </row>
    <row r="231" spans="21:21" ht="13">
      <c r="U231" s="101"/>
    </row>
    <row r="232" spans="21:21" ht="13">
      <c r="U232" s="101"/>
    </row>
    <row r="233" spans="21:21" ht="13">
      <c r="U233" s="101"/>
    </row>
    <row r="234" spans="21:21" ht="13">
      <c r="U234" s="101"/>
    </row>
    <row r="235" spans="21:21" ht="13">
      <c r="U235" s="101"/>
    </row>
    <row r="236" spans="21:21" ht="13">
      <c r="U236" s="101"/>
    </row>
    <row r="237" spans="21:21" ht="13">
      <c r="U237" s="101"/>
    </row>
    <row r="238" spans="21:21" ht="13">
      <c r="U238" s="101"/>
    </row>
    <row r="239" spans="21:21" ht="13">
      <c r="U239" s="101"/>
    </row>
    <row r="240" spans="21:21" ht="13">
      <c r="U240" s="101"/>
    </row>
    <row r="241" spans="21:21" ht="13">
      <c r="U241" s="101"/>
    </row>
    <row r="242" spans="21:21" ht="13">
      <c r="U242" s="101"/>
    </row>
    <row r="243" spans="21:21" ht="13">
      <c r="U243" s="101"/>
    </row>
    <row r="244" spans="21:21" ht="13">
      <c r="U244" s="101"/>
    </row>
    <row r="245" spans="21:21" ht="13">
      <c r="U245" s="101"/>
    </row>
    <row r="246" spans="21:21" ht="13">
      <c r="U246" s="101"/>
    </row>
    <row r="247" spans="21:21" ht="13">
      <c r="U247" s="101"/>
    </row>
    <row r="248" spans="21:21" ht="13">
      <c r="U248" s="101"/>
    </row>
    <row r="249" spans="21:21" ht="13">
      <c r="U249" s="101"/>
    </row>
    <row r="250" spans="21:21" ht="13">
      <c r="U250" s="101"/>
    </row>
    <row r="251" spans="21:21" ht="13">
      <c r="U251" s="101"/>
    </row>
    <row r="252" spans="21:21" ht="13">
      <c r="U252" s="101"/>
    </row>
    <row r="253" spans="21:21" ht="13">
      <c r="U253" s="101"/>
    </row>
    <row r="254" spans="21:21" ht="13">
      <c r="U254" s="101"/>
    </row>
    <row r="255" spans="21:21" ht="13">
      <c r="U255" s="101"/>
    </row>
    <row r="256" spans="21:21" ht="13">
      <c r="U256" s="101"/>
    </row>
    <row r="257" spans="21:21" ht="13">
      <c r="U257" s="101"/>
    </row>
    <row r="258" spans="21:21" ht="13">
      <c r="U258" s="101"/>
    </row>
    <row r="259" spans="21:21" ht="13">
      <c r="U259" s="101"/>
    </row>
    <row r="260" spans="21:21" ht="13">
      <c r="U260" s="101"/>
    </row>
    <row r="261" spans="21:21" ht="13">
      <c r="U261" s="101"/>
    </row>
    <row r="262" spans="21:21" ht="13">
      <c r="U262" s="101"/>
    </row>
    <row r="263" spans="21:21" ht="13">
      <c r="U263" s="101"/>
    </row>
    <row r="264" spans="21:21" ht="13">
      <c r="U264" s="101"/>
    </row>
    <row r="265" spans="21:21" ht="13">
      <c r="U265" s="101"/>
    </row>
    <row r="266" spans="21:21" ht="13">
      <c r="U266" s="101"/>
    </row>
    <row r="267" spans="21:21" ht="13">
      <c r="U267" s="101"/>
    </row>
    <row r="268" spans="21:21" ht="13">
      <c r="U268" s="101"/>
    </row>
    <row r="269" spans="21:21" ht="13">
      <c r="U269" s="101"/>
    </row>
    <row r="270" spans="21:21" ht="13">
      <c r="U270" s="101"/>
    </row>
    <row r="271" spans="21:21" ht="13">
      <c r="U271" s="101"/>
    </row>
    <row r="272" spans="21:21" ht="13">
      <c r="U272" s="101"/>
    </row>
    <row r="273" spans="21:21" ht="13">
      <c r="U273" s="101"/>
    </row>
    <row r="274" spans="21:21" ht="13">
      <c r="U274" s="101"/>
    </row>
    <row r="275" spans="21:21" ht="13">
      <c r="U275" s="101"/>
    </row>
    <row r="276" spans="21:21" ht="13">
      <c r="U276" s="101"/>
    </row>
    <row r="277" spans="21:21" ht="13">
      <c r="U277" s="101"/>
    </row>
    <row r="278" spans="21:21" ht="13">
      <c r="U278" s="101"/>
    </row>
    <row r="279" spans="21:21" ht="13">
      <c r="U279" s="101"/>
    </row>
    <row r="280" spans="21:21" ht="13">
      <c r="U280" s="101"/>
    </row>
    <row r="281" spans="21:21" ht="13">
      <c r="U281" s="101"/>
    </row>
    <row r="282" spans="21:21" ht="13">
      <c r="U282" s="101"/>
    </row>
    <row r="283" spans="21:21" ht="13">
      <c r="U283" s="101"/>
    </row>
    <row r="284" spans="21:21" ht="13">
      <c r="U284" s="101"/>
    </row>
    <row r="285" spans="21:21" ht="13">
      <c r="U285" s="101"/>
    </row>
    <row r="286" spans="21:21" ht="13">
      <c r="U286" s="101"/>
    </row>
    <row r="287" spans="21:21" ht="13">
      <c r="U287" s="101"/>
    </row>
    <row r="288" spans="21:21" ht="13">
      <c r="U288" s="101"/>
    </row>
    <row r="289" spans="21:21" ht="13">
      <c r="U289" s="101"/>
    </row>
    <row r="290" spans="21:21" ht="13">
      <c r="U290" s="101"/>
    </row>
    <row r="291" spans="21:21" ht="13">
      <c r="U291" s="101"/>
    </row>
    <row r="292" spans="21:21" ht="13">
      <c r="U292" s="101"/>
    </row>
    <row r="293" spans="21:21" ht="13">
      <c r="U293" s="101"/>
    </row>
    <row r="294" spans="21:21" ht="13">
      <c r="U294" s="101"/>
    </row>
    <row r="295" spans="21:21" ht="13">
      <c r="U295" s="101"/>
    </row>
    <row r="296" spans="21:21" ht="13">
      <c r="U296" s="101"/>
    </row>
    <row r="297" spans="21:21" ht="13">
      <c r="U297" s="101"/>
    </row>
    <row r="298" spans="21:21" ht="13">
      <c r="U298" s="101"/>
    </row>
    <row r="299" spans="21:21" ht="13">
      <c r="U299" s="101"/>
    </row>
    <row r="300" spans="21:21" ht="13">
      <c r="U300" s="101"/>
    </row>
    <row r="301" spans="21:21" ht="13">
      <c r="U301" s="101"/>
    </row>
    <row r="302" spans="21:21" ht="13">
      <c r="U302" s="101"/>
    </row>
    <row r="303" spans="21:21" ht="13">
      <c r="U303" s="101"/>
    </row>
    <row r="304" spans="21:21" ht="13">
      <c r="U304" s="101"/>
    </row>
    <row r="305" spans="21:21" ht="13">
      <c r="U305" s="101"/>
    </row>
    <row r="306" spans="21:21" ht="13">
      <c r="U306" s="101"/>
    </row>
    <row r="307" spans="21:21" ht="13">
      <c r="U307" s="101"/>
    </row>
    <row r="308" spans="21:21" ht="13">
      <c r="U308" s="101"/>
    </row>
    <row r="309" spans="21:21" ht="13">
      <c r="U309" s="101"/>
    </row>
    <row r="310" spans="21:21" ht="13">
      <c r="U310" s="101"/>
    </row>
    <row r="311" spans="21:21" ht="13">
      <c r="U311" s="101"/>
    </row>
    <row r="312" spans="21:21" ht="13">
      <c r="U312" s="101"/>
    </row>
    <row r="313" spans="21:21" ht="13">
      <c r="U313" s="101"/>
    </row>
    <row r="314" spans="21:21" ht="13">
      <c r="U314" s="101"/>
    </row>
    <row r="315" spans="21:21" ht="13">
      <c r="U315" s="101"/>
    </row>
    <row r="316" spans="21:21" ht="13">
      <c r="U316" s="101"/>
    </row>
    <row r="317" spans="21:21" ht="13">
      <c r="U317" s="101"/>
    </row>
    <row r="318" spans="21:21" ht="13">
      <c r="U318" s="101"/>
    </row>
    <row r="319" spans="21:21" ht="13">
      <c r="U319" s="101"/>
    </row>
    <row r="320" spans="21:21" ht="13">
      <c r="U320" s="101"/>
    </row>
    <row r="321" spans="21:21" ht="13">
      <c r="U321" s="101"/>
    </row>
    <row r="322" spans="21:21" ht="13">
      <c r="U322" s="101"/>
    </row>
    <row r="323" spans="21:21" ht="13">
      <c r="U323" s="101"/>
    </row>
    <row r="324" spans="21:21" ht="13">
      <c r="U324" s="101"/>
    </row>
    <row r="325" spans="21:21" ht="13">
      <c r="U325" s="101"/>
    </row>
    <row r="326" spans="21:21" ht="13">
      <c r="U326" s="101"/>
    </row>
    <row r="327" spans="21:21" ht="13">
      <c r="U327" s="101"/>
    </row>
    <row r="328" spans="21:21" ht="13">
      <c r="U328" s="101"/>
    </row>
    <row r="329" spans="21:21" ht="13">
      <c r="U329" s="101"/>
    </row>
    <row r="330" spans="21:21" ht="13">
      <c r="U330" s="101"/>
    </row>
    <row r="331" spans="21:21" ht="13">
      <c r="U331" s="101"/>
    </row>
    <row r="332" spans="21:21" ht="13">
      <c r="U332" s="101"/>
    </row>
    <row r="333" spans="21:21" ht="13">
      <c r="U333" s="101"/>
    </row>
    <row r="334" spans="21:21" ht="13">
      <c r="U334" s="101"/>
    </row>
    <row r="335" spans="21:21" ht="13">
      <c r="U335" s="101"/>
    </row>
    <row r="336" spans="21:21" ht="13">
      <c r="U336" s="101"/>
    </row>
    <row r="337" spans="21:21" ht="13">
      <c r="U337" s="101"/>
    </row>
    <row r="338" spans="21:21" ht="13">
      <c r="U338" s="101"/>
    </row>
    <row r="339" spans="21:21" ht="13">
      <c r="U339" s="101"/>
    </row>
    <row r="340" spans="21:21" ht="13">
      <c r="U340" s="101"/>
    </row>
    <row r="341" spans="21:21" ht="13">
      <c r="U341" s="101"/>
    </row>
    <row r="342" spans="21:21" ht="13">
      <c r="U342" s="101"/>
    </row>
    <row r="343" spans="21:21" ht="13">
      <c r="U343" s="101"/>
    </row>
    <row r="344" spans="21:21" ht="13">
      <c r="U344" s="101"/>
    </row>
    <row r="345" spans="21:21" ht="13">
      <c r="U345" s="101"/>
    </row>
    <row r="346" spans="21:21" ht="13">
      <c r="U346" s="101"/>
    </row>
    <row r="347" spans="21:21" ht="13">
      <c r="U347" s="101"/>
    </row>
    <row r="348" spans="21:21" ht="13">
      <c r="U348" s="101"/>
    </row>
    <row r="349" spans="21:21" ht="13">
      <c r="U349" s="101"/>
    </row>
    <row r="350" spans="21:21" ht="13">
      <c r="U350" s="101"/>
    </row>
    <row r="351" spans="21:21" ht="13">
      <c r="U351" s="101"/>
    </row>
    <row r="352" spans="21:21" ht="13">
      <c r="U352" s="101"/>
    </row>
    <row r="353" spans="21:21" ht="13">
      <c r="U353" s="101"/>
    </row>
    <row r="354" spans="21:21" ht="13">
      <c r="U354" s="101"/>
    </row>
    <row r="355" spans="21:21" ht="13">
      <c r="U355" s="101"/>
    </row>
    <row r="356" spans="21:21" ht="13">
      <c r="U356" s="101"/>
    </row>
    <row r="357" spans="21:21" ht="13">
      <c r="U357" s="101"/>
    </row>
    <row r="358" spans="21:21" ht="13">
      <c r="U358" s="101"/>
    </row>
    <row r="359" spans="21:21" ht="13">
      <c r="U359" s="101"/>
    </row>
    <row r="360" spans="21:21" ht="13">
      <c r="U360" s="101"/>
    </row>
    <row r="361" spans="21:21" ht="13">
      <c r="U361" s="101"/>
    </row>
    <row r="362" spans="21:21" ht="13">
      <c r="U362" s="101"/>
    </row>
    <row r="363" spans="21:21" ht="13">
      <c r="U363" s="101"/>
    </row>
    <row r="364" spans="21:21" ht="13">
      <c r="U364" s="101"/>
    </row>
    <row r="365" spans="21:21" ht="13">
      <c r="U365" s="101"/>
    </row>
    <row r="366" spans="21:21" ht="13">
      <c r="U366" s="101"/>
    </row>
    <row r="367" spans="21:21" ht="13">
      <c r="U367" s="101"/>
    </row>
    <row r="368" spans="21:21" ht="13">
      <c r="U368" s="101"/>
    </row>
    <row r="369" spans="21:21" ht="13">
      <c r="U369" s="101"/>
    </row>
    <row r="370" spans="21:21" ht="13">
      <c r="U370" s="101"/>
    </row>
    <row r="371" spans="21:21" ht="13">
      <c r="U371" s="101"/>
    </row>
    <row r="372" spans="21:21" ht="13">
      <c r="U372" s="101"/>
    </row>
    <row r="373" spans="21:21" ht="13">
      <c r="U373" s="101"/>
    </row>
    <row r="374" spans="21:21" ht="13">
      <c r="U374" s="101"/>
    </row>
    <row r="375" spans="21:21" ht="13">
      <c r="U375" s="101"/>
    </row>
    <row r="376" spans="21:21" ht="13">
      <c r="U376" s="101"/>
    </row>
    <row r="377" spans="21:21" ht="13">
      <c r="U377" s="101"/>
    </row>
    <row r="378" spans="21:21" ht="13">
      <c r="U378" s="101"/>
    </row>
    <row r="379" spans="21:21" ht="13">
      <c r="U379" s="101"/>
    </row>
    <row r="380" spans="21:21" ht="13">
      <c r="U380" s="101"/>
    </row>
    <row r="381" spans="21:21" ht="13">
      <c r="U381" s="101"/>
    </row>
    <row r="382" spans="21:21" ht="13">
      <c r="U382" s="101"/>
    </row>
    <row r="383" spans="21:21" ht="13">
      <c r="U383" s="101"/>
    </row>
    <row r="384" spans="21:21" ht="13">
      <c r="U384" s="101"/>
    </row>
    <row r="385" spans="21:21" ht="13">
      <c r="U385" s="101"/>
    </row>
    <row r="386" spans="21:21" ht="13">
      <c r="U386" s="101"/>
    </row>
    <row r="387" spans="21:21" ht="13">
      <c r="U387" s="101"/>
    </row>
    <row r="388" spans="21:21" ht="13">
      <c r="U388" s="101"/>
    </row>
    <row r="389" spans="21:21" ht="13">
      <c r="U389" s="101"/>
    </row>
    <row r="390" spans="21:21" ht="13">
      <c r="U390" s="101"/>
    </row>
    <row r="391" spans="21:21" ht="13">
      <c r="U391" s="101"/>
    </row>
    <row r="392" spans="21:21" ht="13">
      <c r="U392" s="101"/>
    </row>
    <row r="393" spans="21:21" ht="13">
      <c r="U393" s="101"/>
    </row>
    <row r="394" spans="21:21" ht="13">
      <c r="U394" s="101"/>
    </row>
    <row r="395" spans="21:21" ht="13">
      <c r="U395" s="101"/>
    </row>
    <row r="396" spans="21:21" ht="13">
      <c r="U396" s="101"/>
    </row>
    <row r="397" spans="21:21" ht="13">
      <c r="U397" s="101"/>
    </row>
    <row r="398" spans="21:21" ht="13">
      <c r="U398" s="101"/>
    </row>
    <row r="399" spans="21:21" ht="13">
      <c r="U399" s="101"/>
    </row>
    <row r="400" spans="21:21" ht="13">
      <c r="U400" s="101"/>
    </row>
    <row r="401" spans="21:21" ht="13">
      <c r="U401" s="101"/>
    </row>
    <row r="402" spans="21:21" ht="13">
      <c r="U402" s="101"/>
    </row>
    <row r="403" spans="21:21" ht="13">
      <c r="U403" s="101"/>
    </row>
    <row r="404" spans="21:21" ht="13">
      <c r="U404" s="101"/>
    </row>
    <row r="405" spans="21:21" ht="13">
      <c r="U405" s="101"/>
    </row>
    <row r="406" spans="21:21" ht="13">
      <c r="U406" s="101"/>
    </row>
    <row r="407" spans="21:21" ht="13">
      <c r="U407" s="101"/>
    </row>
    <row r="408" spans="21:21" ht="13">
      <c r="U408" s="101"/>
    </row>
    <row r="409" spans="21:21" ht="13">
      <c r="U409" s="101"/>
    </row>
    <row r="410" spans="21:21" ht="13">
      <c r="U410" s="101"/>
    </row>
    <row r="411" spans="21:21" ht="13">
      <c r="U411" s="101"/>
    </row>
    <row r="412" spans="21:21" ht="13">
      <c r="U412" s="101"/>
    </row>
    <row r="413" spans="21:21" ht="13">
      <c r="U413" s="101"/>
    </row>
    <row r="414" spans="21:21" ht="13">
      <c r="U414" s="101"/>
    </row>
    <row r="415" spans="21:21" ht="13">
      <c r="U415" s="101"/>
    </row>
    <row r="416" spans="21:21" ht="13">
      <c r="U416" s="101"/>
    </row>
    <row r="417" spans="21:21" ht="13">
      <c r="U417" s="101"/>
    </row>
    <row r="418" spans="21:21" ht="13">
      <c r="U418" s="101"/>
    </row>
    <row r="419" spans="21:21" ht="13">
      <c r="U419" s="101"/>
    </row>
    <row r="420" spans="21:21" ht="13">
      <c r="U420" s="101"/>
    </row>
    <row r="421" spans="21:21" ht="13">
      <c r="U421" s="101"/>
    </row>
    <row r="422" spans="21:21" ht="13">
      <c r="U422" s="101"/>
    </row>
    <row r="423" spans="21:21" ht="13">
      <c r="U423" s="101"/>
    </row>
    <row r="424" spans="21:21" ht="13">
      <c r="U424" s="101"/>
    </row>
    <row r="425" spans="21:21" ht="13">
      <c r="U425" s="101"/>
    </row>
    <row r="426" spans="21:21" ht="13">
      <c r="U426" s="101"/>
    </row>
    <row r="427" spans="21:21" ht="13">
      <c r="U427" s="101"/>
    </row>
    <row r="428" spans="21:21" ht="13">
      <c r="U428" s="101"/>
    </row>
    <row r="429" spans="21:21" ht="13">
      <c r="U429" s="101"/>
    </row>
    <row r="430" spans="21:21" ht="13">
      <c r="U430" s="101"/>
    </row>
    <row r="431" spans="21:21" ht="13">
      <c r="U431" s="101"/>
    </row>
    <row r="432" spans="21:21" ht="13">
      <c r="U432" s="101"/>
    </row>
    <row r="433" spans="21:21" ht="13">
      <c r="U433" s="101"/>
    </row>
    <row r="434" spans="21:21" ht="13">
      <c r="U434" s="101"/>
    </row>
    <row r="435" spans="21:21" ht="13">
      <c r="U435" s="101"/>
    </row>
    <row r="436" spans="21:21" ht="13">
      <c r="U436" s="101"/>
    </row>
    <row r="437" spans="21:21" ht="13">
      <c r="U437" s="101"/>
    </row>
    <row r="438" spans="21:21" ht="13">
      <c r="U438" s="101"/>
    </row>
    <row r="439" spans="21:21" ht="13">
      <c r="U439" s="101"/>
    </row>
    <row r="440" spans="21:21" ht="13">
      <c r="U440" s="101"/>
    </row>
    <row r="441" spans="21:21" ht="13">
      <c r="U441" s="101"/>
    </row>
    <row r="442" spans="21:21" ht="13">
      <c r="U442" s="101"/>
    </row>
    <row r="443" spans="21:21" ht="13">
      <c r="U443" s="101"/>
    </row>
    <row r="444" spans="21:21" ht="13">
      <c r="U444" s="101"/>
    </row>
    <row r="445" spans="21:21" ht="13">
      <c r="U445" s="101"/>
    </row>
    <row r="446" spans="21:21" ht="13">
      <c r="U446" s="101"/>
    </row>
    <row r="447" spans="21:21" ht="13">
      <c r="U447" s="101"/>
    </row>
    <row r="448" spans="21:21" ht="13">
      <c r="U448" s="101"/>
    </row>
    <row r="449" spans="21:21" ht="13">
      <c r="U449" s="101"/>
    </row>
    <row r="450" spans="21:21" ht="13">
      <c r="U450" s="101"/>
    </row>
    <row r="451" spans="21:21" ht="13">
      <c r="U451" s="101"/>
    </row>
    <row r="452" spans="21:21" ht="13">
      <c r="U452" s="101"/>
    </row>
    <row r="453" spans="21:21" ht="13">
      <c r="U453" s="101"/>
    </row>
    <row r="454" spans="21:21" ht="13">
      <c r="U454" s="101"/>
    </row>
    <row r="455" spans="21:21" ht="13">
      <c r="U455" s="101"/>
    </row>
    <row r="456" spans="21:21" ht="13">
      <c r="U456" s="101"/>
    </row>
    <row r="457" spans="21:21" ht="13">
      <c r="U457" s="101"/>
    </row>
    <row r="458" spans="21:21" ht="13">
      <c r="U458" s="101"/>
    </row>
    <row r="459" spans="21:21" ht="13">
      <c r="U459" s="101"/>
    </row>
    <row r="460" spans="21:21" ht="13">
      <c r="U460" s="101"/>
    </row>
    <row r="461" spans="21:21" ht="13">
      <c r="U461" s="101"/>
    </row>
    <row r="462" spans="21:21" ht="13">
      <c r="U462" s="101"/>
    </row>
    <row r="463" spans="21:21" ht="13">
      <c r="U463" s="101"/>
    </row>
    <row r="464" spans="21:21" ht="13">
      <c r="U464" s="101"/>
    </row>
    <row r="465" spans="21:21" ht="13">
      <c r="U465" s="101"/>
    </row>
    <row r="466" spans="21:21" ht="13">
      <c r="U466" s="101"/>
    </row>
    <row r="467" spans="21:21" ht="13">
      <c r="U467" s="101"/>
    </row>
    <row r="468" spans="21:21" ht="13">
      <c r="U468" s="101"/>
    </row>
    <row r="469" spans="21:21" ht="13">
      <c r="U469" s="101"/>
    </row>
    <row r="470" spans="21:21" ht="13">
      <c r="U470" s="101"/>
    </row>
    <row r="471" spans="21:21" ht="13">
      <c r="U471" s="101"/>
    </row>
    <row r="472" spans="21:21" ht="13">
      <c r="U472" s="101"/>
    </row>
    <row r="473" spans="21:21" ht="13">
      <c r="U473" s="101"/>
    </row>
    <row r="474" spans="21:21" ht="13">
      <c r="U474" s="101"/>
    </row>
    <row r="475" spans="21:21" ht="13">
      <c r="U475" s="101"/>
    </row>
    <row r="476" spans="21:21" ht="13">
      <c r="U476" s="101"/>
    </row>
    <row r="477" spans="21:21" ht="13">
      <c r="U477" s="101"/>
    </row>
    <row r="478" spans="21:21" ht="13">
      <c r="U478" s="101"/>
    </row>
    <row r="479" spans="21:21" ht="13">
      <c r="U479" s="101"/>
    </row>
    <row r="480" spans="21:21" ht="13">
      <c r="U480" s="101"/>
    </row>
    <row r="481" spans="21:21" ht="13">
      <c r="U481" s="101"/>
    </row>
    <row r="482" spans="21:21" ht="13">
      <c r="U482" s="101"/>
    </row>
    <row r="483" spans="21:21" ht="13">
      <c r="U483" s="101"/>
    </row>
    <row r="484" spans="21:21" ht="13">
      <c r="U484" s="101"/>
    </row>
    <row r="485" spans="21:21" ht="13">
      <c r="U485" s="101"/>
    </row>
    <row r="486" spans="21:21" ht="13">
      <c r="U486" s="101"/>
    </row>
    <row r="487" spans="21:21" ht="13">
      <c r="U487" s="101"/>
    </row>
    <row r="488" spans="21:21" ht="13">
      <c r="U488" s="101"/>
    </row>
    <row r="489" spans="21:21" ht="13">
      <c r="U489" s="101"/>
    </row>
    <row r="490" spans="21:21" ht="13">
      <c r="U490" s="101"/>
    </row>
    <row r="491" spans="21:21" ht="13">
      <c r="U491" s="101"/>
    </row>
    <row r="492" spans="21:21" ht="13">
      <c r="U492" s="101"/>
    </row>
    <row r="493" spans="21:21" ht="13">
      <c r="U493" s="101"/>
    </row>
    <row r="494" spans="21:21" ht="13">
      <c r="U494" s="101"/>
    </row>
    <row r="495" spans="21:21" ht="13">
      <c r="U495" s="101"/>
    </row>
    <row r="496" spans="21:21" ht="13">
      <c r="U496" s="101"/>
    </row>
    <row r="497" spans="21:21" ht="13">
      <c r="U497" s="101"/>
    </row>
    <row r="498" spans="21:21" ht="13">
      <c r="U498" s="101"/>
    </row>
    <row r="499" spans="21:21" ht="13">
      <c r="U499" s="101"/>
    </row>
    <row r="500" spans="21:21" ht="13">
      <c r="U500" s="101"/>
    </row>
    <row r="501" spans="21:21" ht="13">
      <c r="U501" s="101"/>
    </row>
    <row r="502" spans="21:21" ht="13">
      <c r="U502" s="101"/>
    </row>
    <row r="503" spans="21:21" ht="13">
      <c r="U503" s="101"/>
    </row>
    <row r="504" spans="21:21" ht="13">
      <c r="U504" s="101"/>
    </row>
    <row r="505" spans="21:21" ht="13">
      <c r="U505" s="101"/>
    </row>
    <row r="506" spans="21:21" ht="13">
      <c r="U506" s="101"/>
    </row>
    <row r="507" spans="21:21" ht="13">
      <c r="U507" s="101"/>
    </row>
    <row r="508" spans="21:21" ht="13">
      <c r="U508" s="101"/>
    </row>
    <row r="509" spans="21:21" ht="13">
      <c r="U509" s="101"/>
    </row>
    <row r="510" spans="21:21" ht="13">
      <c r="U510" s="101"/>
    </row>
    <row r="511" spans="21:21" ht="13">
      <c r="U511" s="101"/>
    </row>
    <row r="512" spans="21:21" ht="13">
      <c r="U512" s="101"/>
    </row>
    <row r="513" spans="21:21" ht="13">
      <c r="U513" s="101"/>
    </row>
    <row r="514" spans="21:21" ht="13">
      <c r="U514" s="101"/>
    </row>
    <row r="515" spans="21:21" ht="13">
      <c r="U515" s="101"/>
    </row>
    <row r="516" spans="21:21" ht="13">
      <c r="U516" s="101"/>
    </row>
    <row r="517" spans="21:21" ht="13">
      <c r="U517" s="101"/>
    </row>
    <row r="518" spans="21:21" ht="13">
      <c r="U518" s="101"/>
    </row>
    <row r="519" spans="21:21" ht="13">
      <c r="U519" s="101"/>
    </row>
    <row r="520" spans="21:21" ht="13">
      <c r="U520" s="101"/>
    </row>
    <row r="521" spans="21:21" ht="13">
      <c r="U521" s="101"/>
    </row>
    <row r="522" spans="21:21" ht="13">
      <c r="U522" s="101"/>
    </row>
    <row r="523" spans="21:21" ht="13">
      <c r="U523" s="101"/>
    </row>
    <row r="524" spans="21:21" ht="13">
      <c r="U524" s="101"/>
    </row>
    <row r="525" spans="21:21" ht="13">
      <c r="U525" s="101"/>
    </row>
    <row r="526" spans="21:21" ht="13">
      <c r="U526" s="101"/>
    </row>
    <row r="527" spans="21:21" ht="13">
      <c r="U527" s="101"/>
    </row>
    <row r="528" spans="21:21" ht="13">
      <c r="U528" s="101"/>
    </row>
    <row r="529" spans="21:21" ht="13">
      <c r="U529" s="101"/>
    </row>
    <row r="530" spans="21:21" ht="13">
      <c r="U530" s="101"/>
    </row>
    <row r="531" spans="21:21" ht="13">
      <c r="U531" s="101"/>
    </row>
    <row r="532" spans="21:21" ht="13">
      <c r="U532" s="101"/>
    </row>
    <row r="533" spans="21:21" ht="13">
      <c r="U533" s="101"/>
    </row>
    <row r="534" spans="21:21" ht="13">
      <c r="U534" s="101"/>
    </row>
    <row r="535" spans="21:21" ht="13">
      <c r="U535" s="101"/>
    </row>
    <row r="536" spans="21:21" ht="13">
      <c r="U536" s="101"/>
    </row>
    <row r="537" spans="21:21" ht="13">
      <c r="U537" s="101"/>
    </row>
    <row r="538" spans="21:21" ht="13">
      <c r="U538" s="101"/>
    </row>
    <row r="539" spans="21:21" ht="13">
      <c r="U539" s="101"/>
    </row>
    <row r="540" spans="21:21" ht="13">
      <c r="U540" s="101"/>
    </row>
    <row r="541" spans="21:21" ht="13">
      <c r="U541" s="101"/>
    </row>
    <row r="542" spans="21:21" ht="13">
      <c r="U542" s="101"/>
    </row>
    <row r="543" spans="21:21" ht="13">
      <c r="U543" s="101"/>
    </row>
    <row r="544" spans="21:21" ht="13">
      <c r="U544" s="101"/>
    </row>
    <row r="545" spans="21:21" ht="13">
      <c r="U545" s="101"/>
    </row>
    <row r="546" spans="21:21" ht="13">
      <c r="U546" s="101"/>
    </row>
    <row r="547" spans="21:21" ht="13">
      <c r="U547" s="101"/>
    </row>
    <row r="548" spans="21:21" ht="13">
      <c r="U548" s="101"/>
    </row>
    <row r="549" spans="21:21" ht="13">
      <c r="U549" s="101"/>
    </row>
    <row r="550" spans="21:21" ht="13">
      <c r="U550" s="101"/>
    </row>
    <row r="551" spans="21:21" ht="13">
      <c r="U551" s="101"/>
    </row>
    <row r="552" spans="21:21" ht="13">
      <c r="U552" s="101"/>
    </row>
    <row r="553" spans="21:21" ht="13">
      <c r="U553" s="101"/>
    </row>
    <row r="554" spans="21:21" ht="13">
      <c r="U554" s="101"/>
    </row>
    <row r="555" spans="21:21" ht="13">
      <c r="U555" s="101"/>
    </row>
    <row r="556" spans="21:21" ht="13">
      <c r="U556" s="101"/>
    </row>
    <row r="557" spans="21:21" ht="13">
      <c r="U557" s="101"/>
    </row>
    <row r="558" spans="21:21" ht="13">
      <c r="U558" s="101"/>
    </row>
    <row r="559" spans="21:21" ht="13">
      <c r="U559" s="101"/>
    </row>
    <row r="560" spans="21:21" ht="13">
      <c r="U560" s="101"/>
    </row>
    <row r="561" spans="21:21" ht="13">
      <c r="U561" s="101"/>
    </row>
    <row r="562" spans="21:21" ht="13">
      <c r="U562" s="101"/>
    </row>
    <row r="563" spans="21:21" ht="13">
      <c r="U563" s="101"/>
    </row>
    <row r="564" spans="21:21" ht="13">
      <c r="U564" s="101"/>
    </row>
    <row r="565" spans="21:21" ht="13">
      <c r="U565" s="101"/>
    </row>
    <row r="566" spans="21:21" ht="13">
      <c r="U566" s="101"/>
    </row>
    <row r="567" spans="21:21" ht="13">
      <c r="U567" s="101"/>
    </row>
    <row r="568" spans="21:21" ht="13">
      <c r="U568" s="101"/>
    </row>
    <row r="569" spans="21:21" ht="13">
      <c r="U569" s="101"/>
    </row>
    <row r="570" spans="21:21" ht="13">
      <c r="U570" s="101"/>
    </row>
    <row r="571" spans="21:21" ht="13">
      <c r="U571" s="101"/>
    </row>
    <row r="572" spans="21:21" ht="13">
      <c r="U572" s="101"/>
    </row>
    <row r="573" spans="21:21" ht="13">
      <c r="U573" s="101"/>
    </row>
    <row r="574" spans="21:21" ht="13">
      <c r="U574" s="101"/>
    </row>
    <row r="575" spans="21:21" ht="13">
      <c r="U575" s="101"/>
    </row>
    <row r="576" spans="21:21" ht="13">
      <c r="U576" s="101"/>
    </row>
    <row r="577" spans="21:21" ht="13">
      <c r="U577" s="101"/>
    </row>
    <row r="578" spans="21:21" ht="13">
      <c r="U578" s="101"/>
    </row>
    <row r="579" spans="21:21" ht="13">
      <c r="U579" s="101"/>
    </row>
    <row r="580" spans="21:21" ht="13">
      <c r="U580" s="101"/>
    </row>
    <row r="581" spans="21:21" ht="13">
      <c r="U581" s="101"/>
    </row>
    <row r="582" spans="21:21" ht="13">
      <c r="U582" s="101"/>
    </row>
    <row r="583" spans="21:21" ht="13">
      <c r="U583" s="101"/>
    </row>
    <row r="584" spans="21:21" ht="13">
      <c r="U584" s="101"/>
    </row>
    <row r="585" spans="21:21" ht="13">
      <c r="U585" s="101"/>
    </row>
    <row r="586" spans="21:21" ht="13">
      <c r="U586" s="101"/>
    </row>
    <row r="587" spans="21:21" ht="13">
      <c r="U587" s="101"/>
    </row>
    <row r="588" spans="21:21" ht="13">
      <c r="U588" s="101"/>
    </row>
    <row r="589" spans="21:21" ht="13">
      <c r="U589" s="101"/>
    </row>
    <row r="590" spans="21:21" ht="13">
      <c r="U590" s="101"/>
    </row>
    <row r="591" spans="21:21" ht="13">
      <c r="U591" s="101"/>
    </row>
    <row r="592" spans="21:21" ht="13">
      <c r="U592" s="101"/>
    </row>
    <row r="593" spans="21:21" ht="13">
      <c r="U593" s="101"/>
    </row>
    <row r="594" spans="21:21" ht="13">
      <c r="U594" s="101"/>
    </row>
    <row r="595" spans="21:21" ht="13">
      <c r="U595" s="101"/>
    </row>
    <row r="596" spans="21:21" ht="13">
      <c r="U596" s="101"/>
    </row>
    <row r="597" spans="21:21" ht="13">
      <c r="U597" s="101"/>
    </row>
    <row r="598" spans="21:21" ht="13">
      <c r="U598" s="101"/>
    </row>
    <row r="599" spans="21:21" ht="13">
      <c r="U599" s="101"/>
    </row>
    <row r="600" spans="21:21" ht="13">
      <c r="U600" s="101"/>
    </row>
    <row r="601" spans="21:21" ht="13">
      <c r="U601" s="101"/>
    </row>
    <row r="602" spans="21:21" ht="13">
      <c r="U602" s="101"/>
    </row>
    <row r="603" spans="21:21" ht="13">
      <c r="U603" s="101"/>
    </row>
    <row r="604" spans="21:21" ht="13">
      <c r="U604" s="101"/>
    </row>
    <row r="605" spans="21:21" ht="13">
      <c r="U605" s="101"/>
    </row>
    <row r="606" spans="21:21" ht="13">
      <c r="U606" s="101"/>
    </row>
    <row r="607" spans="21:21" ht="13">
      <c r="U607" s="101"/>
    </row>
    <row r="608" spans="21:21" ht="13">
      <c r="U608" s="101"/>
    </row>
    <row r="609" spans="21:21" ht="13">
      <c r="U609" s="101"/>
    </row>
    <row r="610" spans="21:21" ht="13">
      <c r="U610" s="101"/>
    </row>
    <row r="611" spans="21:21" ht="13">
      <c r="U611" s="101"/>
    </row>
    <row r="612" spans="21:21" ht="13">
      <c r="U612" s="101"/>
    </row>
    <row r="613" spans="21:21" ht="13">
      <c r="U613" s="101"/>
    </row>
    <row r="614" spans="21:21" ht="13">
      <c r="U614" s="101"/>
    </row>
    <row r="615" spans="21:21" ht="13">
      <c r="U615" s="101"/>
    </row>
    <row r="616" spans="21:21" ht="13">
      <c r="U616" s="101"/>
    </row>
    <row r="617" spans="21:21" ht="13">
      <c r="U617" s="101"/>
    </row>
    <row r="618" spans="21:21" ht="13">
      <c r="U618" s="101"/>
    </row>
    <row r="619" spans="21:21" ht="13">
      <c r="U619" s="101"/>
    </row>
    <row r="620" spans="21:21" ht="13">
      <c r="U620" s="101"/>
    </row>
    <row r="621" spans="21:21" ht="13">
      <c r="U621" s="101"/>
    </row>
    <row r="622" spans="21:21" ht="13">
      <c r="U622" s="101"/>
    </row>
    <row r="623" spans="21:21" ht="13">
      <c r="U623" s="101"/>
    </row>
    <row r="624" spans="21:21" ht="13">
      <c r="U624" s="101"/>
    </row>
    <row r="625" spans="21:21" ht="13">
      <c r="U625" s="101"/>
    </row>
    <row r="626" spans="21:21" ht="13">
      <c r="U626" s="101"/>
    </row>
    <row r="627" spans="21:21" ht="13">
      <c r="U627" s="101"/>
    </row>
    <row r="628" spans="21:21" ht="13">
      <c r="U628" s="101"/>
    </row>
    <row r="629" spans="21:21" ht="13">
      <c r="U629" s="101"/>
    </row>
    <row r="630" spans="21:21" ht="13">
      <c r="U630" s="101"/>
    </row>
    <row r="631" spans="21:21" ht="13">
      <c r="U631" s="101"/>
    </row>
    <row r="632" spans="21:21" ht="13">
      <c r="U632" s="101"/>
    </row>
    <row r="633" spans="21:21" ht="13">
      <c r="U633" s="101"/>
    </row>
    <row r="634" spans="21:21" ht="13">
      <c r="U634" s="101"/>
    </row>
    <row r="635" spans="21:21" ht="13">
      <c r="U635" s="101"/>
    </row>
    <row r="636" spans="21:21" ht="13">
      <c r="U636" s="101"/>
    </row>
    <row r="637" spans="21:21" ht="13">
      <c r="U637" s="101"/>
    </row>
    <row r="638" spans="21:21" ht="13">
      <c r="U638" s="101"/>
    </row>
    <row r="639" spans="21:21" ht="13">
      <c r="U639" s="101"/>
    </row>
    <row r="640" spans="21:21" ht="13">
      <c r="U640" s="101"/>
    </row>
    <row r="641" spans="21:21" ht="13">
      <c r="U641" s="101"/>
    </row>
    <row r="642" spans="21:21" ht="13">
      <c r="U642" s="101"/>
    </row>
    <row r="643" spans="21:21" ht="13">
      <c r="U643" s="101"/>
    </row>
    <row r="644" spans="21:21" ht="13">
      <c r="U644" s="101"/>
    </row>
    <row r="645" spans="21:21" ht="13">
      <c r="U645" s="101"/>
    </row>
    <row r="646" spans="21:21" ht="13">
      <c r="U646" s="101"/>
    </row>
    <row r="647" spans="21:21" ht="13">
      <c r="U647" s="101"/>
    </row>
    <row r="648" spans="21:21" ht="13">
      <c r="U648" s="101"/>
    </row>
    <row r="649" spans="21:21" ht="13">
      <c r="U649" s="101"/>
    </row>
    <row r="650" spans="21:21" ht="13">
      <c r="U650" s="101"/>
    </row>
    <row r="651" spans="21:21" ht="13">
      <c r="U651" s="101"/>
    </row>
    <row r="652" spans="21:21" ht="13">
      <c r="U652" s="101"/>
    </row>
    <row r="653" spans="21:21" ht="13">
      <c r="U653" s="101"/>
    </row>
    <row r="654" spans="21:21" ht="13">
      <c r="U654" s="101"/>
    </row>
    <row r="655" spans="21:21" ht="13">
      <c r="U655" s="101"/>
    </row>
    <row r="656" spans="21:21" ht="13">
      <c r="U656" s="101"/>
    </row>
    <row r="657" spans="21:21" ht="13">
      <c r="U657" s="101"/>
    </row>
    <row r="658" spans="21:21" ht="13">
      <c r="U658" s="101"/>
    </row>
    <row r="659" spans="21:21" ht="13">
      <c r="U659" s="101"/>
    </row>
    <row r="660" spans="21:21" ht="13">
      <c r="U660" s="101"/>
    </row>
    <row r="661" spans="21:21" ht="13">
      <c r="U661" s="101"/>
    </row>
    <row r="662" spans="21:21" ht="13">
      <c r="U662" s="101"/>
    </row>
    <row r="663" spans="21:21" ht="13">
      <c r="U663" s="101"/>
    </row>
    <row r="664" spans="21:21" ht="13">
      <c r="U664" s="101"/>
    </row>
    <row r="665" spans="21:21" ht="13">
      <c r="U665" s="101"/>
    </row>
    <row r="666" spans="21:21" ht="13">
      <c r="U666" s="101"/>
    </row>
    <row r="667" spans="21:21" ht="13">
      <c r="U667" s="101"/>
    </row>
    <row r="668" spans="21:21" ht="13">
      <c r="U668" s="101"/>
    </row>
    <row r="669" spans="21:21" ht="13">
      <c r="U669" s="101"/>
    </row>
    <row r="670" spans="21:21" ht="13">
      <c r="U670" s="101"/>
    </row>
    <row r="671" spans="21:21" ht="13">
      <c r="U671" s="101"/>
    </row>
    <row r="672" spans="21:21" ht="13">
      <c r="U672" s="101"/>
    </row>
    <row r="673" spans="21:21" ht="13">
      <c r="U673" s="101"/>
    </row>
    <row r="674" spans="21:21" ht="13">
      <c r="U674" s="101"/>
    </row>
    <row r="675" spans="21:21" ht="13">
      <c r="U675" s="101"/>
    </row>
    <row r="676" spans="21:21" ht="13">
      <c r="U676" s="101"/>
    </row>
    <row r="677" spans="21:21" ht="13">
      <c r="U677" s="101"/>
    </row>
    <row r="678" spans="21:21" ht="13">
      <c r="U678" s="101"/>
    </row>
    <row r="679" spans="21:21" ht="13">
      <c r="U679" s="101"/>
    </row>
    <row r="680" spans="21:21" ht="13">
      <c r="U680" s="101"/>
    </row>
    <row r="681" spans="21:21" ht="13">
      <c r="U681" s="101"/>
    </row>
    <row r="682" spans="21:21" ht="13">
      <c r="U682" s="101"/>
    </row>
    <row r="683" spans="21:21" ht="13">
      <c r="U683" s="101"/>
    </row>
    <row r="684" spans="21:21" ht="13">
      <c r="U684" s="101"/>
    </row>
    <row r="685" spans="21:21" ht="13">
      <c r="U685" s="101"/>
    </row>
    <row r="686" spans="21:21" ht="13">
      <c r="U686" s="101"/>
    </row>
    <row r="687" spans="21:21" ht="13">
      <c r="U687" s="101"/>
    </row>
    <row r="688" spans="21:21" ht="13">
      <c r="U688" s="101"/>
    </row>
    <row r="689" spans="21:21" ht="13">
      <c r="U689" s="101"/>
    </row>
    <row r="690" spans="21:21" ht="13">
      <c r="U690" s="101"/>
    </row>
    <row r="691" spans="21:21" ht="13">
      <c r="U691" s="101"/>
    </row>
    <row r="692" spans="21:21" ht="13">
      <c r="U692" s="101"/>
    </row>
    <row r="693" spans="21:21" ht="13">
      <c r="U693" s="101"/>
    </row>
    <row r="694" spans="21:21" ht="13">
      <c r="U694" s="101"/>
    </row>
    <row r="695" spans="21:21" ht="13">
      <c r="U695" s="101"/>
    </row>
    <row r="696" spans="21:21" ht="13">
      <c r="U696" s="101"/>
    </row>
    <row r="697" spans="21:21" ht="13">
      <c r="U697" s="101"/>
    </row>
    <row r="698" spans="21:21" ht="13">
      <c r="U698" s="101"/>
    </row>
    <row r="699" spans="21:21" ht="13">
      <c r="U699" s="101"/>
    </row>
    <row r="700" spans="21:21" ht="13">
      <c r="U700" s="101"/>
    </row>
    <row r="701" spans="21:21" ht="13">
      <c r="U701" s="101"/>
    </row>
    <row r="702" spans="21:21" ht="13">
      <c r="U702" s="101"/>
    </row>
    <row r="703" spans="21:21" ht="13">
      <c r="U703" s="101"/>
    </row>
    <row r="704" spans="21:21" ht="13">
      <c r="U704" s="101"/>
    </row>
    <row r="705" spans="21:21" ht="13">
      <c r="U705" s="101"/>
    </row>
    <row r="706" spans="21:21" ht="13">
      <c r="U706" s="101"/>
    </row>
    <row r="707" spans="21:21" ht="13">
      <c r="U707" s="101"/>
    </row>
    <row r="708" spans="21:21" ht="13">
      <c r="U708" s="101"/>
    </row>
    <row r="709" spans="21:21" ht="13">
      <c r="U709" s="101"/>
    </row>
    <row r="710" spans="21:21" ht="13">
      <c r="U710" s="101"/>
    </row>
    <row r="711" spans="21:21" ht="13">
      <c r="U711" s="101"/>
    </row>
    <row r="712" spans="21:21" ht="13">
      <c r="U712" s="101"/>
    </row>
    <row r="713" spans="21:21" ht="13">
      <c r="U713" s="101"/>
    </row>
    <row r="714" spans="21:21" ht="13">
      <c r="U714" s="101"/>
    </row>
    <row r="715" spans="21:21" ht="13">
      <c r="U715" s="101"/>
    </row>
    <row r="716" spans="21:21" ht="13">
      <c r="U716" s="101"/>
    </row>
    <row r="717" spans="21:21" ht="13">
      <c r="U717" s="101"/>
    </row>
    <row r="718" spans="21:21" ht="13">
      <c r="U718" s="101"/>
    </row>
    <row r="719" spans="21:21" ht="13">
      <c r="U719" s="101"/>
    </row>
    <row r="720" spans="21:21" ht="13">
      <c r="U720" s="101"/>
    </row>
    <row r="721" spans="21:21" ht="13">
      <c r="U721" s="101"/>
    </row>
    <row r="722" spans="21:21" ht="13">
      <c r="U722" s="101"/>
    </row>
    <row r="723" spans="21:21" ht="13">
      <c r="U723" s="101"/>
    </row>
    <row r="724" spans="21:21" ht="13">
      <c r="U724" s="101"/>
    </row>
    <row r="725" spans="21:21" ht="13">
      <c r="U725" s="101"/>
    </row>
    <row r="726" spans="21:21" ht="13">
      <c r="U726" s="101"/>
    </row>
    <row r="727" spans="21:21" ht="13">
      <c r="U727" s="101"/>
    </row>
    <row r="728" spans="21:21" ht="13">
      <c r="U728" s="101"/>
    </row>
    <row r="729" spans="21:21" ht="13">
      <c r="U729" s="101"/>
    </row>
    <row r="730" spans="21:21" ht="13">
      <c r="U730" s="101"/>
    </row>
    <row r="731" spans="21:21" ht="13">
      <c r="U731" s="101"/>
    </row>
    <row r="732" spans="21:21" ht="13">
      <c r="U732" s="101"/>
    </row>
    <row r="733" spans="21:21" ht="13">
      <c r="U733" s="101"/>
    </row>
    <row r="734" spans="21:21" ht="13">
      <c r="U734" s="101"/>
    </row>
    <row r="735" spans="21:21" ht="13">
      <c r="U735" s="101"/>
    </row>
    <row r="736" spans="21:21" ht="13">
      <c r="U736" s="101"/>
    </row>
    <row r="737" spans="21:21" ht="13">
      <c r="U737" s="101"/>
    </row>
    <row r="738" spans="21:21" ht="13">
      <c r="U738" s="101"/>
    </row>
    <row r="739" spans="21:21" ht="13">
      <c r="U739" s="101"/>
    </row>
    <row r="740" spans="21:21" ht="13">
      <c r="U740" s="101"/>
    </row>
    <row r="741" spans="21:21" ht="13">
      <c r="U741" s="101"/>
    </row>
    <row r="742" spans="21:21" ht="13">
      <c r="U742" s="101"/>
    </row>
    <row r="743" spans="21:21" ht="13">
      <c r="U743" s="101"/>
    </row>
    <row r="744" spans="21:21" ht="13">
      <c r="U744" s="101"/>
    </row>
    <row r="745" spans="21:21" ht="13">
      <c r="U745" s="101"/>
    </row>
    <row r="746" spans="21:21" ht="13">
      <c r="U746" s="101"/>
    </row>
    <row r="747" spans="21:21" ht="13">
      <c r="U747" s="101"/>
    </row>
    <row r="748" spans="21:21" ht="13">
      <c r="U748" s="101"/>
    </row>
    <row r="749" spans="21:21" ht="13">
      <c r="U749" s="101"/>
    </row>
    <row r="750" spans="21:21" ht="13">
      <c r="U750" s="101"/>
    </row>
    <row r="751" spans="21:21" ht="13">
      <c r="U751" s="101"/>
    </row>
    <row r="752" spans="21:21" ht="13">
      <c r="U752" s="101"/>
    </row>
    <row r="753" spans="21:21" ht="13">
      <c r="U753" s="101"/>
    </row>
    <row r="754" spans="21:21" ht="13">
      <c r="U754" s="101"/>
    </row>
    <row r="755" spans="21:21" ht="13">
      <c r="U755" s="101"/>
    </row>
    <row r="756" spans="21:21" ht="13">
      <c r="U756" s="101"/>
    </row>
    <row r="757" spans="21:21" ht="13">
      <c r="U757" s="101"/>
    </row>
    <row r="758" spans="21:21" ht="13">
      <c r="U758" s="101"/>
    </row>
    <row r="759" spans="21:21" ht="13">
      <c r="U759" s="101"/>
    </row>
    <row r="760" spans="21:21" ht="13">
      <c r="U760" s="101"/>
    </row>
    <row r="761" spans="21:21" ht="13">
      <c r="U761" s="101"/>
    </row>
    <row r="762" spans="21:21" ht="13">
      <c r="U762" s="101"/>
    </row>
    <row r="763" spans="21:21" ht="13">
      <c r="U763" s="101"/>
    </row>
    <row r="764" spans="21:21" ht="13">
      <c r="U764" s="101"/>
    </row>
    <row r="765" spans="21:21" ht="13">
      <c r="U765" s="101"/>
    </row>
    <row r="766" spans="21:21" ht="13">
      <c r="U766" s="101"/>
    </row>
    <row r="767" spans="21:21" ht="13">
      <c r="U767" s="101"/>
    </row>
    <row r="768" spans="21:21" ht="13">
      <c r="U768" s="101"/>
    </row>
    <row r="769" spans="21:21" ht="13">
      <c r="U769" s="101"/>
    </row>
    <row r="770" spans="21:21" ht="13">
      <c r="U770" s="101"/>
    </row>
    <row r="771" spans="21:21" ht="13">
      <c r="U771" s="101"/>
    </row>
    <row r="772" spans="21:21" ht="13">
      <c r="U772" s="101"/>
    </row>
    <row r="773" spans="21:21" ht="13">
      <c r="U773" s="101"/>
    </row>
    <row r="774" spans="21:21" ht="13">
      <c r="U774" s="101"/>
    </row>
    <row r="775" spans="21:21" ht="13">
      <c r="U775" s="101"/>
    </row>
    <row r="776" spans="21:21" ht="13">
      <c r="U776" s="101"/>
    </row>
    <row r="777" spans="21:21" ht="13">
      <c r="U777" s="101"/>
    </row>
    <row r="778" spans="21:21" ht="13">
      <c r="U778" s="101"/>
    </row>
    <row r="779" spans="21:21" ht="13">
      <c r="U779" s="101"/>
    </row>
    <row r="780" spans="21:21" ht="13">
      <c r="U780" s="101"/>
    </row>
    <row r="781" spans="21:21" ht="13">
      <c r="U781" s="101"/>
    </row>
    <row r="782" spans="21:21" ht="13">
      <c r="U782" s="101"/>
    </row>
    <row r="783" spans="21:21" ht="13">
      <c r="U783" s="101"/>
    </row>
    <row r="784" spans="21:21" ht="13">
      <c r="U784" s="101"/>
    </row>
    <row r="785" spans="21:21" ht="13">
      <c r="U785" s="101"/>
    </row>
    <row r="786" spans="21:21" ht="13">
      <c r="U786" s="101"/>
    </row>
    <row r="787" spans="21:21" ht="13">
      <c r="U787" s="101"/>
    </row>
    <row r="788" spans="21:21" ht="13">
      <c r="U788" s="101"/>
    </row>
    <row r="789" spans="21:21" ht="13">
      <c r="U789" s="101"/>
    </row>
    <row r="790" spans="21:21" ht="13">
      <c r="U790" s="101"/>
    </row>
    <row r="791" spans="21:21" ht="13">
      <c r="U791" s="101"/>
    </row>
    <row r="792" spans="21:21" ht="13">
      <c r="U792" s="101"/>
    </row>
    <row r="793" spans="21:21" ht="13">
      <c r="U793" s="101"/>
    </row>
    <row r="794" spans="21:21" ht="13">
      <c r="U794" s="101"/>
    </row>
    <row r="795" spans="21:21" ht="13">
      <c r="U795" s="101"/>
    </row>
    <row r="796" spans="21:21" ht="13">
      <c r="U796" s="101"/>
    </row>
    <row r="797" spans="21:21" ht="13">
      <c r="U797" s="101"/>
    </row>
    <row r="798" spans="21:21" ht="13">
      <c r="U798" s="101"/>
    </row>
    <row r="799" spans="21:21" ht="13">
      <c r="U799" s="101"/>
    </row>
    <row r="800" spans="21:21" ht="13">
      <c r="U800" s="101"/>
    </row>
    <row r="801" spans="21:21" ht="13">
      <c r="U801" s="101"/>
    </row>
    <row r="802" spans="21:21" ht="13">
      <c r="U802" s="101"/>
    </row>
    <row r="803" spans="21:21" ht="13">
      <c r="U803" s="101"/>
    </row>
    <row r="804" spans="21:21" ht="13">
      <c r="U804" s="101"/>
    </row>
    <row r="805" spans="21:21" ht="13">
      <c r="U805" s="101"/>
    </row>
    <row r="806" spans="21:21" ht="13">
      <c r="U806" s="101"/>
    </row>
    <row r="807" spans="21:21" ht="13">
      <c r="U807" s="101"/>
    </row>
    <row r="808" spans="21:21" ht="13">
      <c r="U808" s="101"/>
    </row>
    <row r="809" spans="21:21" ht="13">
      <c r="U809" s="101"/>
    </row>
    <row r="810" spans="21:21" ht="13">
      <c r="U810" s="101"/>
    </row>
    <row r="811" spans="21:21" ht="13">
      <c r="U811" s="101"/>
    </row>
    <row r="812" spans="21:21" ht="13">
      <c r="U812" s="101"/>
    </row>
    <row r="813" spans="21:21" ht="13">
      <c r="U813" s="101"/>
    </row>
    <row r="814" spans="21:21" ht="13">
      <c r="U814" s="101"/>
    </row>
    <row r="815" spans="21:21" ht="13">
      <c r="U815" s="101"/>
    </row>
    <row r="816" spans="21:21" ht="13">
      <c r="U816" s="101"/>
    </row>
    <row r="817" spans="21:21" ht="13">
      <c r="U817" s="101"/>
    </row>
    <row r="818" spans="21:21" ht="13">
      <c r="U818" s="101"/>
    </row>
    <row r="819" spans="21:21" ht="13">
      <c r="U819" s="101"/>
    </row>
    <row r="820" spans="21:21" ht="13">
      <c r="U820" s="101"/>
    </row>
    <row r="821" spans="21:21" ht="13">
      <c r="U821" s="101"/>
    </row>
    <row r="822" spans="21:21" ht="13">
      <c r="U822" s="101"/>
    </row>
    <row r="823" spans="21:21" ht="13">
      <c r="U823" s="101"/>
    </row>
    <row r="824" spans="21:21" ht="13">
      <c r="U824" s="101"/>
    </row>
    <row r="825" spans="21:21" ht="13">
      <c r="U825" s="101"/>
    </row>
    <row r="826" spans="21:21" ht="13">
      <c r="U826" s="101"/>
    </row>
    <row r="827" spans="21:21" ht="13">
      <c r="U827" s="101"/>
    </row>
    <row r="828" spans="21:21" ht="13">
      <c r="U828" s="101"/>
    </row>
    <row r="829" spans="21:21" ht="13">
      <c r="U829" s="101"/>
    </row>
    <row r="830" spans="21:21" ht="13">
      <c r="U830" s="101"/>
    </row>
    <row r="831" spans="21:21" ht="13">
      <c r="U831" s="101"/>
    </row>
    <row r="832" spans="21:21" ht="13">
      <c r="U832" s="101"/>
    </row>
    <row r="833" spans="21:21" ht="13">
      <c r="U833" s="101"/>
    </row>
    <row r="834" spans="21:21" ht="13">
      <c r="U834" s="101"/>
    </row>
    <row r="835" spans="21:21" ht="13">
      <c r="U835" s="101"/>
    </row>
    <row r="836" spans="21:21" ht="13">
      <c r="U836" s="101"/>
    </row>
    <row r="837" spans="21:21" ht="13">
      <c r="U837" s="101"/>
    </row>
    <row r="838" spans="21:21" ht="13">
      <c r="U838" s="101"/>
    </row>
    <row r="839" spans="21:21" ht="13">
      <c r="U839" s="101"/>
    </row>
    <row r="840" spans="21:21" ht="13">
      <c r="U840" s="101"/>
    </row>
    <row r="841" spans="21:21" ht="13">
      <c r="U841" s="101"/>
    </row>
    <row r="842" spans="21:21" ht="13">
      <c r="U842" s="101"/>
    </row>
    <row r="843" spans="21:21" ht="13">
      <c r="U843" s="101"/>
    </row>
    <row r="844" spans="21:21" ht="13">
      <c r="U844" s="101"/>
    </row>
    <row r="845" spans="21:21" ht="13">
      <c r="U845" s="101"/>
    </row>
    <row r="846" spans="21:21" ht="13">
      <c r="U846" s="101"/>
    </row>
    <row r="847" spans="21:21" ht="13">
      <c r="U847" s="101"/>
    </row>
    <row r="848" spans="21:21" ht="13">
      <c r="U848" s="101"/>
    </row>
    <row r="849" spans="21:21" ht="13">
      <c r="U849" s="101"/>
    </row>
    <row r="850" spans="21:21" ht="13">
      <c r="U850" s="101"/>
    </row>
    <row r="851" spans="21:21" ht="13">
      <c r="U851" s="101"/>
    </row>
    <row r="852" spans="21:21" ht="13">
      <c r="U852" s="101"/>
    </row>
    <row r="853" spans="21:21" ht="13">
      <c r="U853" s="101"/>
    </row>
    <row r="854" spans="21:21" ht="13">
      <c r="U854" s="101"/>
    </row>
    <row r="855" spans="21:21" ht="13">
      <c r="U855" s="101"/>
    </row>
    <row r="856" spans="21:21" ht="13">
      <c r="U856" s="101"/>
    </row>
    <row r="857" spans="21:21" ht="13">
      <c r="U857" s="101"/>
    </row>
    <row r="858" spans="21:21" ht="13">
      <c r="U858" s="101"/>
    </row>
    <row r="859" spans="21:21" ht="13">
      <c r="U859" s="101"/>
    </row>
    <row r="860" spans="21:21" ht="13">
      <c r="U860" s="101"/>
    </row>
    <row r="861" spans="21:21" ht="13">
      <c r="U861" s="101"/>
    </row>
    <row r="862" spans="21:21" ht="13">
      <c r="U862" s="101"/>
    </row>
    <row r="863" spans="21:21" ht="13">
      <c r="U863" s="101"/>
    </row>
    <row r="864" spans="21:21" ht="13">
      <c r="U864" s="101"/>
    </row>
    <row r="865" spans="21:21" ht="13">
      <c r="U865" s="101"/>
    </row>
    <row r="866" spans="21:21" ht="13">
      <c r="U866" s="101"/>
    </row>
    <row r="867" spans="21:21" ht="13">
      <c r="U867" s="101"/>
    </row>
    <row r="868" spans="21:21" ht="13">
      <c r="U868" s="101"/>
    </row>
    <row r="869" spans="21:21" ht="13">
      <c r="U869" s="101"/>
    </row>
    <row r="870" spans="21:21" ht="13">
      <c r="U870" s="101"/>
    </row>
    <row r="871" spans="21:21" ht="13">
      <c r="U871" s="101"/>
    </row>
    <row r="872" spans="21:21" ht="13">
      <c r="U872" s="101"/>
    </row>
    <row r="873" spans="21:21" ht="13">
      <c r="U873" s="101"/>
    </row>
    <row r="874" spans="21:21" ht="13">
      <c r="U874" s="101"/>
    </row>
    <row r="875" spans="21:21" ht="13">
      <c r="U875" s="101"/>
    </row>
    <row r="876" spans="21:21" ht="13">
      <c r="U876" s="101"/>
    </row>
    <row r="877" spans="21:21" ht="13">
      <c r="U877" s="101"/>
    </row>
    <row r="878" spans="21:21" ht="13">
      <c r="U878" s="101"/>
    </row>
    <row r="879" spans="21:21" ht="13">
      <c r="U879" s="101"/>
    </row>
    <row r="880" spans="21:21" ht="13">
      <c r="U880" s="101"/>
    </row>
    <row r="881" spans="21:21" ht="13">
      <c r="U881" s="101"/>
    </row>
    <row r="882" spans="21:21" ht="13">
      <c r="U882" s="101"/>
    </row>
    <row r="883" spans="21:21" ht="13">
      <c r="U883" s="101"/>
    </row>
    <row r="884" spans="21:21" ht="13">
      <c r="U884" s="101"/>
    </row>
    <row r="885" spans="21:21" ht="13">
      <c r="U885" s="101"/>
    </row>
    <row r="886" spans="21:21" ht="13">
      <c r="U886" s="101"/>
    </row>
    <row r="887" spans="21:21" ht="13">
      <c r="U887" s="101"/>
    </row>
    <row r="888" spans="21:21" ht="13">
      <c r="U888" s="101"/>
    </row>
    <row r="889" spans="21:21" ht="13">
      <c r="U889" s="101"/>
    </row>
    <row r="890" spans="21:21" ht="13">
      <c r="U890" s="101"/>
    </row>
    <row r="891" spans="21:21" ht="13">
      <c r="U891" s="101"/>
    </row>
    <row r="892" spans="21:21" ht="13">
      <c r="U892" s="101"/>
    </row>
    <row r="893" spans="21:21" ht="13">
      <c r="U893" s="101"/>
    </row>
    <row r="894" spans="21:21" ht="13">
      <c r="U894" s="101"/>
    </row>
    <row r="895" spans="21:21" ht="13">
      <c r="U895" s="101"/>
    </row>
    <row r="896" spans="21:21" ht="13">
      <c r="U896" s="101"/>
    </row>
    <row r="897" spans="21:21" ht="13">
      <c r="U897" s="101"/>
    </row>
    <row r="898" spans="21:21" ht="13">
      <c r="U898" s="101"/>
    </row>
    <row r="899" spans="21:21" ht="13">
      <c r="U899" s="101"/>
    </row>
    <row r="900" spans="21:21" ht="13">
      <c r="U900" s="101"/>
    </row>
    <row r="901" spans="21:21" ht="13">
      <c r="U901" s="101"/>
    </row>
    <row r="902" spans="21:21" ht="13">
      <c r="U902" s="101"/>
    </row>
    <row r="903" spans="21:21" ht="13">
      <c r="U903" s="101"/>
    </row>
    <row r="904" spans="21:21" ht="13">
      <c r="U904" s="101"/>
    </row>
    <row r="905" spans="21:21" ht="13">
      <c r="U905" s="101"/>
    </row>
    <row r="906" spans="21:21" ht="13">
      <c r="U906" s="101"/>
    </row>
    <row r="907" spans="21:21" ht="13">
      <c r="U907" s="101"/>
    </row>
    <row r="908" spans="21:21" ht="13">
      <c r="U908" s="101"/>
    </row>
    <row r="909" spans="21:21" ht="13">
      <c r="U909" s="101"/>
    </row>
    <row r="910" spans="21:21" ht="13">
      <c r="U910" s="101"/>
    </row>
    <row r="911" spans="21:21" ht="13">
      <c r="U911" s="101"/>
    </row>
    <row r="912" spans="21:21" ht="13">
      <c r="U912" s="101"/>
    </row>
    <row r="913" spans="21:21" ht="13">
      <c r="U913" s="101"/>
    </row>
    <row r="914" spans="21:21" ht="13">
      <c r="U914" s="101"/>
    </row>
    <row r="915" spans="21:21" ht="13">
      <c r="U915" s="101"/>
    </row>
    <row r="916" spans="21:21" ht="13">
      <c r="U916" s="101"/>
    </row>
    <row r="917" spans="21:21" ht="13">
      <c r="U917" s="101"/>
    </row>
    <row r="918" spans="21:21" ht="13">
      <c r="U918" s="101"/>
    </row>
    <row r="919" spans="21:21" ht="13">
      <c r="U919" s="101"/>
    </row>
    <row r="920" spans="21:21" ht="13">
      <c r="U920" s="101"/>
    </row>
    <row r="921" spans="21:21" ht="13">
      <c r="U921" s="101"/>
    </row>
    <row r="922" spans="21:21" ht="13">
      <c r="U922" s="101"/>
    </row>
    <row r="923" spans="21:21" ht="13">
      <c r="U923" s="101"/>
    </row>
    <row r="924" spans="21:21" ht="13">
      <c r="U924" s="101"/>
    </row>
    <row r="925" spans="21:21" ht="13">
      <c r="U925" s="101"/>
    </row>
    <row r="926" spans="21:21" ht="13">
      <c r="U926" s="101"/>
    </row>
    <row r="927" spans="21:21" ht="13">
      <c r="U927" s="101"/>
    </row>
    <row r="928" spans="21:21" ht="13">
      <c r="U928" s="101"/>
    </row>
    <row r="929" spans="21:21" ht="13">
      <c r="U929" s="101"/>
    </row>
    <row r="930" spans="21:21" ht="13">
      <c r="U930" s="101"/>
    </row>
    <row r="931" spans="21:21" ht="13">
      <c r="U931" s="101"/>
    </row>
    <row r="932" spans="21:21" ht="13">
      <c r="U932" s="101"/>
    </row>
    <row r="933" spans="21:21" ht="13">
      <c r="U933" s="101"/>
    </row>
    <row r="934" spans="21:21" ht="13">
      <c r="U934" s="101"/>
    </row>
    <row r="935" spans="21:21" ht="13">
      <c r="U935" s="101"/>
    </row>
    <row r="936" spans="21:21" ht="13">
      <c r="U936" s="101"/>
    </row>
    <row r="937" spans="21:21" ht="13">
      <c r="U937" s="101"/>
    </row>
    <row r="938" spans="21:21" ht="13">
      <c r="U938" s="101"/>
    </row>
    <row r="939" spans="21:21" ht="13">
      <c r="U939" s="101"/>
    </row>
    <row r="940" spans="21:21" ht="13">
      <c r="U940" s="101"/>
    </row>
    <row r="941" spans="21:21" ht="13">
      <c r="U941" s="101"/>
    </row>
    <row r="942" spans="21:21" ht="13">
      <c r="U942" s="101"/>
    </row>
    <row r="943" spans="21:21" ht="13">
      <c r="U943" s="101"/>
    </row>
    <row r="944" spans="21:21" ht="13">
      <c r="U944" s="101"/>
    </row>
    <row r="945" spans="21:21" ht="13">
      <c r="U945" s="101"/>
    </row>
    <row r="946" spans="21:21" ht="13">
      <c r="U946" s="101"/>
    </row>
    <row r="947" spans="21:21" ht="13">
      <c r="U947" s="101"/>
    </row>
    <row r="948" spans="21:21" ht="13">
      <c r="U948" s="101"/>
    </row>
    <row r="949" spans="21:21" ht="13">
      <c r="U949" s="101"/>
    </row>
    <row r="950" spans="21:21" ht="13">
      <c r="U950" s="101"/>
    </row>
  </sheetData>
  <mergeCells count="10">
    <mergeCell ref="AQ2:AT2"/>
    <mergeCell ref="AD2:AG2"/>
    <mergeCell ref="Y2:AC2"/>
    <mergeCell ref="P2:T2"/>
    <mergeCell ref="U2:X2"/>
    <mergeCell ref="C2:D2"/>
    <mergeCell ref="E2:F2"/>
    <mergeCell ref="K3:L3"/>
    <mergeCell ref="AL2:AP2"/>
    <mergeCell ref="AH2:AK2"/>
  </mergeCells>
  <conditionalFormatting sqref="V1:X2 U6:X17 AD6:AG17 AL6:AP17">
    <cfRule type="cellIs" dxfId="48" priority="1" operator="equal">
      <formula>"blue"</formula>
    </cfRule>
  </conditionalFormatting>
  <conditionalFormatting sqref="P6:T17 Y6:AC17 AH6:AK17 AQ6:AT17">
    <cfRule type="cellIs" dxfId="47" priority="2" operator="equal">
      <formula>"blue"</formula>
    </cfRule>
  </conditionalFormatting>
  <conditionalFormatting sqref="P6:T17 Y6:AC17 AH6:AK17 AQ6:AT17">
    <cfRule type="cellIs" dxfId="46" priority="3" operator="equal">
      <formula>"black"</formula>
    </cfRule>
  </conditionalFormatting>
  <conditionalFormatting sqref="V1:X2 U6:X17 AD6:AG17 AL6:AP17">
    <cfRule type="cellIs" dxfId="45" priority="4" operator="equal">
      <formula>"black"</formula>
    </cfRule>
  </conditionalFormatting>
  <conditionalFormatting sqref="P6:T17 Y6:AC17 AH6:AK17 AQ6:AT17">
    <cfRule type="cellIs" dxfId="44" priority="5" operator="equal">
      <formula>"green"</formula>
    </cfRule>
  </conditionalFormatting>
  <conditionalFormatting sqref="V1:X2 U6:X17 AD6:AG17 AL6:AP17">
    <cfRule type="cellIs" dxfId="43" priority="6" operator="equal">
      <formula>"green"</formula>
    </cfRule>
  </conditionalFormatting>
  <conditionalFormatting sqref="P6:T17 Y6:AC17 AH6:AK17 AQ6:AT17">
    <cfRule type="cellIs" dxfId="42" priority="7" operator="equal">
      <formula>"red"</formula>
    </cfRule>
  </conditionalFormatting>
  <conditionalFormatting sqref="V1:X2 U6:X17 AD6:AG17 AL6:AP17">
    <cfRule type="cellIs" dxfId="41" priority="8" operator="equal">
      <formula>"red"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H967"/>
  <sheetViews>
    <sheetView workbookViewId="0">
      <pane ySplit="3" topLeftCell="A4" activePane="bottomLeft" state="frozen"/>
      <selection pane="bottomLeft" activeCell="B5" sqref="B5"/>
    </sheetView>
  </sheetViews>
  <sheetFormatPr baseColWidth="10" defaultColWidth="14.5" defaultRowHeight="15.75" customHeight="1"/>
  <cols>
    <col min="1" max="1" width="11.33203125" hidden="1" customWidth="1"/>
    <col min="2" max="2" width="5.6640625" hidden="1" customWidth="1"/>
    <col min="3" max="4" width="9.5" customWidth="1"/>
    <col min="5" max="6" width="5.6640625" customWidth="1"/>
    <col min="7" max="7" width="6.5" customWidth="1"/>
    <col min="8" max="8" width="5.6640625" customWidth="1"/>
    <col min="9" max="9" width="9.5" customWidth="1"/>
    <col min="10" max="10" width="6.33203125" customWidth="1"/>
    <col min="11" max="11" width="6" customWidth="1"/>
    <col min="12" max="12" width="5.5" customWidth="1"/>
    <col min="13" max="13" width="10.33203125" customWidth="1"/>
    <col min="14" max="14" width="21" customWidth="1"/>
    <col min="15" max="34" width="4.33203125" customWidth="1"/>
  </cols>
  <sheetData>
    <row r="1" spans="1:34">
      <c r="A1" s="2" t="s">
        <v>0</v>
      </c>
      <c r="B1" s="3"/>
      <c r="C1" s="2" t="s">
        <v>1</v>
      </c>
      <c r="D1" s="3"/>
      <c r="E1" s="3"/>
      <c r="F1" s="3"/>
      <c r="G1" s="3"/>
      <c r="H1" s="3"/>
      <c r="I1" s="3"/>
      <c r="J1" s="5"/>
      <c r="K1" s="2" t="s">
        <v>3</v>
      </c>
      <c r="L1" s="5"/>
      <c r="M1" s="5"/>
      <c r="N1" s="5"/>
      <c r="O1" s="17" t="s">
        <v>4</v>
      </c>
    </row>
    <row r="2" spans="1:34">
      <c r="A2" s="2"/>
      <c r="B2" s="3"/>
      <c r="C2" s="137" t="s">
        <v>9</v>
      </c>
      <c r="D2" s="138"/>
      <c r="E2" s="137" t="s">
        <v>10</v>
      </c>
      <c r="F2" s="138"/>
      <c r="G2" s="3"/>
      <c r="H2" s="3"/>
      <c r="I2" s="3"/>
      <c r="J2" s="5"/>
      <c r="K2" s="5"/>
      <c r="L2" s="5"/>
      <c r="M2" s="5"/>
      <c r="N2" s="5"/>
      <c r="O2" s="143" t="str">
        <f>TEXT(O4,"yyyy")</f>
        <v>2018</v>
      </c>
      <c r="P2" s="138"/>
      <c r="Q2" s="138"/>
      <c r="R2" s="138"/>
      <c r="S2" s="138"/>
      <c r="T2" s="138"/>
      <c r="U2" s="138"/>
      <c r="V2" s="143" t="str">
        <f>TEXT(V4,"yyyy")</f>
        <v>2019</v>
      </c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</row>
    <row r="3" spans="1:34" ht="15.75" customHeight="1">
      <c r="A3" s="10" t="s">
        <v>11</v>
      </c>
      <c r="B3" s="11"/>
      <c r="C3" s="12" t="s">
        <v>6</v>
      </c>
      <c r="D3" s="12" t="s">
        <v>7</v>
      </c>
      <c r="E3" s="12" t="s">
        <v>6</v>
      </c>
      <c r="F3" s="12" t="s">
        <v>7</v>
      </c>
      <c r="G3" s="12" t="s">
        <v>12</v>
      </c>
      <c r="H3" s="13" t="s">
        <v>13</v>
      </c>
      <c r="I3" s="11"/>
      <c r="J3" s="139" t="s">
        <v>8</v>
      </c>
      <c r="K3" s="138"/>
      <c r="L3" s="138"/>
      <c r="M3" s="138"/>
      <c r="N3" s="5"/>
      <c r="O3" s="34" t="str">
        <f t="shared" ref="O3:AH3" si="0">TEXT(O4,"MMM")</f>
        <v>Jun</v>
      </c>
      <c r="P3" s="36" t="str">
        <f t="shared" si="0"/>
        <v>Jul</v>
      </c>
      <c r="Q3" s="36" t="str">
        <f t="shared" si="0"/>
        <v>Aug</v>
      </c>
      <c r="R3" s="36" t="str">
        <f t="shared" si="0"/>
        <v>Sep</v>
      </c>
      <c r="S3" s="36" t="str">
        <f t="shared" si="0"/>
        <v>Oct</v>
      </c>
      <c r="T3" s="36" t="str">
        <f t="shared" si="0"/>
        <v>Nov</v>
      </c>
      <c r="U3" s="36" t="str">
        <f t="shared" si="0"/>
        <v>Dec</v>
      </c>
      <c r="V3" s="34" t="str">
        <f t="shared" si="0"/>
        <v>Jan</v>
      </c>
      <c r="W3" s="36" t="str">
        <f t="shared" si="0"/>
        <v>Feb</v>
      </c>
      <c r="X3" s="36" t="str">
        <f t="shared" si="0"/>
        <v>Mar</v>
      </c>
      <c r="Y3" s="36" t="str">
        <f t="shared" si="0"/>
        <v>Apr</v>
      </c>
      <c r="Z3" s="36" t="str">
        <f t="shared" si="0"/>
        <v>May</v>
      </c>
      <c r="AA3" s="36" t="str">
        <f t="shared" si="0"/>
        <v>Jun</v>
      </c>
      <c r="AB3" s="36" t="str">
        <f t="shared" si="0"/>
        <v>Jul</v>
      </c>
      <c r="AC3" s="36" t="str">
        <f t="shared" si="0"/>
        <v>Aug</v>
      </c>
      <c r="AD3" s="36" t="str">
        <f t="shared" si="0"/>
        <v>Aug</v>
      </c>
      <c r="AE3" s="36" t="str">
        <f t="shared" si="0"/>
        <v>Sep</v>
      </c>
      <c r="AF3" s="36" t="str">
        <f t="shared" si="0"/>
        <v>Oct</v>
      </c>
      <c r="AG3" s="36" t="str">
        <f t="shared" si="0"/>
        <v>Nov</v>
      </c>
      <c r="AH3" s="36" t="str">
        <f t="shared" si="0"/>
        <v>Dec</v>
      </c>
    </row>
    <row r="4" spans="1:34">
      <c r="A4" s="22"/>
      <c r="B4" s="23"/>
      <c r="C4" s="24">
        <f>MIN(C6:C16)</f>
        <v>43255</v>
      </c>
      <c r="D4" s="24">
        <f>MAX(D6:D16)</f>
        <v>43334</v>
      </c>
      <c r="E4" s="23"/>
      <c r="F4" s="23"/>
      <c r="G4" s="23"/>
      <c r="H4" s="23"/>
      <c r="I4" s="23"/>
      <c r="J4" s="25"/>
      <c r="K4" s="26"/>
      <c r="L4" s="26"/>
      <c r="M4" s="40" t="s">
        <v>16</v>
      </c>
      <c r="N4" s="41">
        <v>43252</v>
      </c>
      <c r="O4" s="42">
        <f>N4</f>
        <v>43252</v>
      </c>
      <c r="P4" s="32">
        <f t="shared" ref="P4:U4" si="1">O4+31</f>
        <v>43283</v>
      </c>
      <c r="Q4" s="32">
        <f t="shared" si="1"/>
        <v>43314</v>
      </c>
      <c r="R4" s="32">
        <f t="shared" si="1"/>
        <v>43345</v>
      </c>
      <c r="S4" s="32">
        <f t="shared" si="1"/>
        <v>43376</v>
      </c>
      <c r="T4" s="32">
        <f t="shared" si="1"/>
        <v>43407</v>
      </c>
      <c r="U4" s="32">
        <f t="shared" si="1"/>
        <v>43438</v>
      </c>
      <c r="V4" s="43">
        <f t="shared" ref="V4:AH4" si="2">U4+30</f>
        <v>43468</v>
      </c>
      <c r="W4" s="44">
        <f t="shared" si="2"/>
        <v>43498</v>
      </c>
      <c r="X4" s="44">
        <f t="shared" si="2"/>
        <v>43528</v>
      </c>
      <c r="Y4" s="44">
        <f t="shared" si="2"/>
        <v>43558</v>
      </c>
      <c r="Z4" s="44">
        <f t="shared" si="2"/>
        <v>43588</v>
      </c>
      <c r="AA4" s="44">
        <f t="shared" si="2"/>
        <v>43618</v>
      </c>
      <c r="AB4" s="44">
        <f t="shared" si="2"/>
        <v>43648</v>
      </c>
      <c r="AC4" s="44">
        <f t="shared" si="2"/>
        <v>43678</v>
      </c>
      <c r="AD4" s="44">
        <f t="shared" si="2"/>
        <v>43708</v>
      </c>
      <c r="AE4" s="44">
        <f t="shared" si="2"/>
        <v>43738</v>
      </c>
      <c r="AF4" s="44">
        <f t="shared" si="2"/>
        <v>43768</v>
      </c>
      <c r="AG4" s="44">
        <f t="shared" si="2"/>
        <v>43798</v>
      </c>
      <c r="AH4" s="44">
        <f t="shared" si="2"/>
        <v>43828</v>
      </c>
    </row>
    <row r="5" spans="1:34">
      <c r="A5" s="45"/>
      <c r="B5" s="46"/>
      <c r="C5" s="46"/>
      <c r="D5" s="46"/>
      <c r="E5" s="46"/>
      <c r="F5" s="46"/>
      <c r="G5" s="46"/>
      <c r="H5" s="46"/>
      <c r="I5" s="46"/>
      <c r="J5" s="47"/>
      <c r="K5" s="46"/>
      <c r="L5" s="46"/>
      <c r="M5" s="46"/>
      <c r="N5" s="46"/>
      <c r="O5" s="48" t="str">
        <f t="shared" ref="O5:AH5" si="3">IF(AND($C5&lt;=O$4,$D5&gt;O$4),"x","")</f>
        <v/>
      </c>
      <c r="P5" s="55" t="str">
        <f t="shared" si="3"/>
        <v/>
      </c>
      <c r="Q5" s="55" t="str">
        <f t="shared" si="3"/>
        <v/>
      </c>
      <c r="R5" s="55" t="str">
        <f t="shared" si="3"/>
        <v/>
      </c>
      <c r="S5" s="55" t="str">
        <f t="shared" si="3"/>
        <v/>
      </c>
      <c r="T5" s="55" t="str">
        <f t="shared" si="3"/>
        <v/>
      </c>
      <c r="U5" s="55" t="str">
        <f t="shared" si="3"/>
        <v/>
      </c>
      <c r="V5" s="57" t="str">
        <f t="shared" si="3"/>
        <v/>
      </c>
      <c r="W5" s="46" t="str">
        <f t="shared" si="3"/>
        <v/>
      </c>
      <c r="X5" s="46" t="str">
        <f t="shared" si="3"/>
        <v/>
      </c>
      <c r="Y5" s="46" t="str">
        <f t="shared" si="3"/>
        <v/>
      </c>
      <c r="Z5" s="46" t="str">
        <f t="shared" si="3"/>
        <v/>
      </c>
      <c r="AA5" s="46" t="str">
        <f t="shared" si="3"/>
        <v/>
      </c>
      <c r="AB5" s="46" t="str">
        <f t="shared" si="3"/>
        <v/>
      </c>
      <c r="AC5" s="46" t="str">
        <f t="shared" si="3"/>
        <v/>
      </c>
      <c r="AD5" s="46" t="str">
        <f t="shared" si="3"/>
        <v/>
      </c>
      <c r="AE5" s="46" t="str">
        <f t="shared" si="3"/>
        <v/>
      </c>
      <c r="AF5" s="72" t="str">
        <f t="shared" si="3"/>
        <v/>
      </c>
      <c r="AG5" s="72" t="str">
        <f t="shared" si="3"/>
        <v/>
      </c>
      <c r="AH5" s="72" t="str">
        <f t="shared" si="3"/>
        <v/>
      </c>
    </row>
    <row r="6" spans="1:34">
      <c r="K6" s="61"/>
      <c r="O6" s="42" t="str">
        <f t="shared" ref="O6:AH6" si="4">IF(AND($C6&lt;P$4,$D6&gt;(O$4-1)),"x","")</f>
        <v/>
      </c>
      <c r="P6" s="32" t="str">
        <f t="shared" si="4"/>
        <v/>
      </c>
      <c r="Q6" s="32" t="str">
        <f t="shared" si="4"/>
        <v/>
      </c>
      <c r="R6" s="32" t="str">
        <f t="shared" si="4"/>
        <v/>
      </c>
      <c r="S6" s="32" t="str">
        <f t="shared" si="4"/>
        <v/>
      </c>
      <c r="T6" s="32" t="str">
        <f t="shared" si="4"/>
        <v/>
      </c>
      <c r="U6" s="32" t="str">
        <f t="shared" si="4"/>
        <v/>
      </c>
      <c r="V6" s="63" t="str">
        <f t="shared" si="4"/>
        <v/>
      </c>
      <c r="W6" s="64" t="str">
        <f t="shared" si="4"/>
        <v/>
      </c>
      <c r="X6" s="64" t="str">
        <f t="shared" si="4"/>
        <v/>
      </c>
      <c r="Y6" s="64" t="str">
        <f t="shared" si="4"/>
        <v/>
      </c>
      <c r="Z6" s="64" t="str">
        <f t="shared" si="4"/>
        <v/>
      </c>
      <c r="AA6" s="64" t="str">
        <f t="shared" si="4"/>
        <v/>
      </c>
      <c r="AB6" s="64" t="str">
        <f t="shared" si="4"/>
        <v/>
      </c>
      <c r="AC6" s="64" t="str">
        <f t="shared" si="4"/>
        <v/>
      </c>
      <c r="AD6" s="64" t="str">
        <f t="shared" si="4"/>
        <v/>
      </c>
      <c r="AE6" s="64" t="str">
        <f t="shared" si="4"/>
        <v/>
      </c>
      <c r="AF6" s="67" t="str">
        <f t="shared" si="4"/>
        <v/>
      </c>
      <c r="AG6" s="67" t="str">
        <f t="shared" si="4"/>
        <v/>
      </c>
      <c r="AH6" s="67" t="str">
        <f t="shared" si="4"/>
        <v/>
      </c>
    </row>
    <row r="7" spans="1:34">
      <c r="A7" s="65"/>
      <c r="C7" s="66"/>
      <c r="D7" s="66"/>
      <c r="E7" s="67"/>
      <c r="F7" s="67"/>
      <c r="G7" s="67"/>
      <c r="H7" s="68"/>
      <c r="I7" s="67"/>
      <c r="J7" s="67"/>
      <c r="K7" s="74" t="s">
        <v>18</v>
      </c>
      <c r="L7" s="70"/>
      <c r="O7" s="42" t="str">
        <f>IF(AND($C7&lt;P$4,$D7&gt;(O$4-1)),IF($H7="",'Color Key'!$C$9,VLOOKUP($H7,'Color Key'!$B$11:$D$17,2,FALSE)),"")</f>
        <v/>
      </c>
      <c r="P7" s="32" t="str">
        <f>IF(AND($C7&lt;Q$4,$D7&gt;(P$4-1)),IF($H7="",'Color Key'!$C$9,VLOOKUP($H7,'Color Key'!$B$11:$D$17,2,FALSE)),"")</f>
        <v/>
      </c>
      <c r="Q7" s="32" t="str">
        <f>IF(AND($C7&lt;R$4,$D7&gt;(Q$4-1)),IF($H7="",'Color Key'!$C$9,VLOOKUP($H7,'Color Key'!$B$11:$D$17,2,FALSE)),"")</f>
        <v/>
      </c>
      <c r="R7" s="32" t="str">
        <f>IF(AND($C7&lt;S$4,$D7&gt;(R$4-1)),IF($H7="",'Color Key'!$C$9,VLOOKUP($H7,'Color Key'!$B$11:$D$17,2,FALSE)),"")</f>
        <v/>
      </c>
      <c r="S7" s="32" t="str">
        <f>IF(AND($C7&lt;T$4,$D7&gt;(S$4-1)),IF($H7="",'Color Key'!$C$9,VLOOKUP($H7,'Color Key'!$B$11:$D$17,2,FALSE)),"")</f>
        <v/>
      </c>
      <c r="T7" s="32" t="str">
        <f>IF(AND($C7&lt;U$4,$D7&gt;(T$4-1)),IF($H7="",'Color Key'!$C$9,VLOOKUP($H7,'Color Key'!$B$11:$D$17,2,FALSE)),"")</f>
        <v/>
      </c>
      <c r="U7" s="32" t="str">
        <f>IF(AND($C7&lt;V$4,$D7&gt;(U$4-1)),IF($H7="",'Color Key'!$C$9,VLOOKUP($H7,'Color Key'!$B$11:$D$17,2,FALSE)),"")</f>
        <v/>
      </c>
      <c r="V7" s="63" t="str">
        <f>IF(AND($C7&lt;W$4,$D7&gt;(V$4-1)),IF($H7="",'Color Key'!$C$9,VLOOKUP($H7,'Color Key'!$B$11:$D$17,2,FALSE)),"")</f>
        <v/>
      </c>
      <c r="W7" s="64" t="str">
        <f>IF(AND($C7&lt;X$4,$D7&gt;(W$4-1)),IF($H7="",'Color Key'!$C$9,VLOOKUP($H7,'Color Key'!$B$11:$D$17,2,FALSE)),"")</f>
        <v/>
      </c>
      <c r="X7" s="64" t="str">
        <f>IF(AND($C7&lt;Y$4,$D7&gt;(X$4-1)),IF($H7="",'Color Key'!$C$9,VLOOKUP($H7,'Color Key'!$B$11:$D$17,2,FALSE)),"")</f>
        <v/>
      </c>
      <c r="Y7" s="64" t="str">
        <f>IF(AND($C7&lt;Z$4,$D7&gt;(Y$4-1)),IF($H7="",'Color Key'!$C$9,VLOOKUP($H7,'Color Key'!$B$11:$D$17,2,FALSE)),"")</f>
        <v/>
      </c>
      <c r="Z7" s="64" t="str">
        <f>IF(AND($C7&lt;AA$4,$D7&gt;(Z$4-1)),IF($H7="",'Color Key'!$C$9,VLOOKUP($H7,'Color Key'!$B$11:$D$17,2,FALSE)),"")</f>
        <v/>
      </c>
      <c r="AA7" s="64" t="str">
        <f>IF(AND($C7&lt;AB$4,$D7&gt;(AA$4-1)),IF($H7="",'Color Key'!$C$9,VLOOKUP($H7,'Color Key'!$B$11:$D$17,2,FALSE)),"")</f>
        <v/>
      </c>
      <c r="AB7" s="64" t="str">
        <f>IF(AND($C7&lt;AC$4,$D7&gt;(AB$4-1)),IF($H7="",'Color Key'!$C$9,VLOOKUP($H7,'Color Key'!$B$11:$D$17,2,FALSE)),"")</f>
        <v/>
      </c>
      <c r="AC7" s="64" t="str">
        <f>IF(AND($C7&lt;AD$4,$D7&gt;(AC$4-1)),IF($H7="",'Color Key'!$C$9,VLOOKUP($H7,'Color Key'!$B$11:$D$17,2,FALSE)),"")</f>
        <v/>
      </c>
      <c r="AD7" s="64" t="str">
        <f>IF(AND($C7&lt;AE$4,$D7&gt;(AD$4-1)),IF($H7="",'Color Key'!$C$9,VLOOKUP($H7,'Color Key'!$B$11:$D$17,2,FALSE)),"")</f>
        <v/>
      </c>
      <c r="AE7" s="64" t="str">
        <f>IF(AND($C7&lt;AF$4,$D7&gt;(AE$4-1)),IF($H7="",'Color Key'!$C$9,VLOOKUP($H7,'Color Key'!$B$11:$D$17,2,FALSE)),"")</f>
        <v/>
      </c>
      <c r="AF7" s="67" t="str">
        <f>IF(AND($C7&lt;AG$4,$D7&gt;(AF$4-1)),IF($H7="",'Color Key'!$C$9,VLOOKUP($H7,'Color Key'!$B$11:$D$17,2,FALSE)),"")</f>
        <v/>
      </c>
      <c r="AG7" s="67" t="str">
        <f>IF(AND($C7&lt;AH$4,$D7&gt;(AG$4-1)),IF($H7="",'Color Key'!$C$9,VLOOKUP($H7,'Color Key'!$B$11:$D$17,2,FALSE)),"")</f>
        <v/>
      </c>
      <c r="AH7" s="67" t="str">
        <f>IF(AND($C7&lt;AI$4,$D7&gt;(AH$4-1)),IF($H7="",'Color Key'!$C$9,VLOOKUP($H7,'Color Key'!$B$11:$D$17,2,FALSE)),"")</f>
        <v/>
      </c>
    </row>
    <row r="8" spans="1:34" ht="15.75" customHeight="1">
      <c r="A8" s="65"/>
      <c r="C8" s="87">
        <v>43255</v>
      </c>
      <c r="D8" s="89">
        <v>43282</v>
      </c>
      <c r="E8" s="91"/>
      <c r="F8" s="91"/>
      <c r="G8" s="91"/>
      <c r="H8" s="90" t="s">
        <v>17</v>
      </c>
      <c r="I8" s="91"/>
      <c r="J8" s="91"/>
      <c r="K8" s="68"/>
      <c r="L8" s="92" t="s">
        <v>20</v>
      </c>
      <c r="O8" s="42" t="str">
        <f>IF(AND($C8&lt;P$4,$D8&gt;(O$4-1)),IF($H8="",'Color Key'!$C$9,VLOOKUP($H8,'Color Key'!$B$11:$D$17,2,FALSE)),"")</f>
        <v>blue</v>
      </c>
      <c r="P8" s="32" t="str">
        <f>IF(AND($C8&lt;Q$4,$D8&gt;(P$4-1)),IF($H8="",'Color Key'!$C$9,VLOOKUP($H8,'Color Key'!$B$11:$D$17,2,FALSE)),"")</f>
        <v/>
      </c>
      <c r="Q8" s="32" t="str">
        <f>IF(AND($C8&lt;R$4,$D8&gt;(Q$4-1)),IF($H8="",'Color Key'!$C$9,VLOOKUP($H8,'Color Key'!$B$11:$D$17,2,FALSE)),"")</f>
        <v/>
      </c>
      <c r="R8" s="32" t="str">
        <f>IF(AND($C8&lt;S$4,$D8&gt;(R$4-1)),IF($H8="",'Color Key'!$C$9,VLOOKUP($H8,'Color Key'!$B$11:$D$17,2,FALSE)),"")</f>
        <v/>
      </c>
      <c r="S8" s="32" t="str">
        <f>IF(AND($C8&lt;T$4,$D8&gt;(S$4-1)),IF($H8="",'Color Key'!$C$9,VLOOKUP($H8,'Color Key'!$B$11:$D$17,2,FALSE)),"")</f>
        <v/>
      </c>
      <c r="T8" s="32" t="str">
        <f>IF(AND($C8&lt;U$4,$D8&gt;(T$4-1)),IF($H8="",'Color Key'!$C$9,VLOOKUP($H8,'Color Key'!$B$11:$D$17,2,FALSE)),"")</f>
        <v/>
      </c>
      <c r="U8" s="32" t="str">
        <f>IF(AND($C8&lt;V$4,$D8&gt;(U$4-1)),IF($H8="",'Color Key'!$C$9,VLOOKUP($H8,'Color Key'!$B$11:$D$17,2,FALSE)),"")</f>
        <v/>
      </c>
      <c r="V8" s="63" t="str">
        <f>IF(AND($C8&lt;W$4,$D8&gt;(V$4-1)),IF($H8="",'Color Key'!$C$9,VLOOKUP($H8,'Color Key'!$B$11:$D$17,2,FALSE)),"")</f>
        <v/>
      </c>
      <c r="W8" s="64" t="str">
        <f>IF(AND($C8&lt;X$4,$D8&gt;(W$4-1)),IF($H8="",'Color Key'!$C$9,VLOOKUP($H8,'Color Key'!$B$11:$D$17,2,FALSE)),"")</f>
        <v/>
      </c>
      <c r="X8" s="64" t="str">
        <f>IF(AND($C8&lt;Y$4,$D8&gt;(X$4-1)),IF($H8="",'Color Key'!$C$9,VLOOKUP($H8,'Color Key'!$B$11:$D$17,2,FALSE)),"")</f>
        <v/>
      </c>
      <c r="Y8" s="64" t="str">
        <f>IF(AND($C8&lt;Z$4,$D8&gt;(Y$4-1)),IF($H8="",'Color Key'!$C$9,VLOOKUP($H8,'Color Key'!$B$11:$D$17,2,FALSE)),"")</f>
        <v/>
      </c>
      <c r="Z8" s="64" t="str">
        <f>IF(AND($C8&lt;AA$4,$D8&gt;(Z$4-1)),IF($H8="",'Color Key'!$C$9,VLOOKUP($H8,'Color Key'!$B$11:$D$17,2,FALSE)),"")</f>
        <v/>
      </c>
      <c r="AA8" s="64" t="str">
        <f>IF(AND($C8&lt;AB$4,$D8&gt;(AA$4-1)),IF($H8="",'Color Key'!$C$9,VLOOKUP($H8,'Color Key'!$B$11:$D$17,2,FALSE)),"")</f>
        <v/>
      </c>
      <c r="AB8" s="64" t="str">
        <f>IF(AND($C8&lt;AC$4,$D8&gt;(AB$4-1)),IF($H8="",'Color Key'!$C$9,VLOOKUP($H8,'Color Key'!$B$11:$D$17,2,FALSE)),"")</f>
        <v/>
      </c>
      <c r="AC8" s="64" t="str">
        <f>IF(AND($C8&lt;AD$4,$D8&gt;(AC$4-1)),IF($H8="",'Color Key'!$C$9,VLOOKUP($H8,'Color Key'!$B$11:$D$17,2,FALSE)),"")</f>
        <v/>
      </c>
      <c r="AD8" s="64" t="str">
        <f>IF(AND($C8&lt;AE$4,$D8&gt;(AD$4-1)),IF($H8="",'Color Key'!$C$9,VLOOKUP($H8,'Color Key'!$B$11:$D$17,2,FALSE)),"")</f>
        <v/>
      </c>
      <c r="AE8" s="64" t="str">
        <f>IF(AND($C8&lt;AF$4,$D8&gt;(AE$4-1)),IF($H8="",'Color Key'!$C$9,VLOOKUP($H8,'Color Key'!$B$11:$D$17,2,FALSE)),"")</f>
        <v/>
      </c>
      <c r="AF8" s="67" t="str">
        <f>IF(AND($C8&lt;AG$4,$D8&gt;(AF$4-1)),IF($H8="",'Color Key'!$C$9,VLOOKUP($H8,'Color Key'!$B$11:$D$17,2,FALSE)),"")</f>
        <v/>
      </c>
      <c r="AG8" s="67" t="str">
        <f>IF(AND($C8&lt;AH$4,$D8&gt;(AG$4-1)),IF($H8="",'Color Key'!$C$9,VLOOKUP($H8,'Color Key'!$B$11:$D$17,2,FALSE)),"")</f>
        <v/>
      </c>
      <c r="AH8" s="67" t="str">
        <f>IF(AND($C8&lt;AI$4,$D8&gt;(AH$4-1)),IF($H8="",'Color Key'!$C$9,VLOOKUP($H8,'Color Key'!$B$11:$D$17,2,FALSE)),"")</f>
        <v/>
      </c>
    </row>
    <row r="9" spans="1:34" ht="15.75" customHeight="1">
      <c r="A9" s="93"/>
      <c r="C9" s="89">
        <f>C8</f>
        <v>43255</v>
      </c>
      <c r="D9" s="89">
        <f>C9+37</f>
        <v>43292</v>
      </c>
      <c r="E9" s="91"/>
      <c r="F9" s="91"/>
      <c r="G9" s="91"/>
      <c r="H9" s="90" t="s">
        <v>17</v>
      </c>
      <c r="I9" s="91"/>
      <c r="J9" s="91"/>
      <c r="K9" s="68"/>
      <c r="L9" s="92" t="s">
        <v>22</v>
      </c>
      <c r="O9" s="42" t="str">
        <f>IF(AND($C9&lt;P$4,$D9&gt;(O$4-1)),IF($H9="",'Color Key'!$C$9,VLOOKUP($H9,'Color Key'!$B$11:$D$17,2,FALSE)),"")</f>
        <v>blue</v>
      </c>
      <c r="P9" s="32" t="str">
        <f>IF(AND($C9&lt;Q$4,$D9&gt;(P$4-1)),IF($H9="",'Color Key'!$C$9,VLOOKUP($H9,'Color Key'!$B$11:$D$17,2,FALSE)),"")</f>
        <v>blue</v>
      </c>
      <c r="Q9" s="32" t="str">
        <f>IF(AND($C9&lt;R$4,$D9&gt;(Q$4-1)),IF($H9="",'Color Key'!$C$9,VLOOKUP($H9,'Color Key'!$B$11:$D$17,2,FALSE)),"")</f>
        <v/>
      </c>
      <c r="R9" s="32" t="str">
        <f>IF(AND($C9&lt;S$4,$D9&gt;(R$4-1)),IF($H9="",'Color Key'!$C$9,VLOOKUP($H9,'Color Key'!$B$11:$D$17,2,FALSE)),"")</f>
        <v/>
      </c>
      <c r="S9" s="32" t="str">
        <f>IF(AND($C9&lt;T$4,$D9&gt;(S$4-1)),IF($H9="",'Color Key'!$C$9,VLOOKUP($H9,'Color Key'!$B$11:$D$17,2,FALSE)),"")</f>
        <v/>
      </c>
      <c r="T9" s="32" t="str">
        <f>IF(AND($C9&lt;U$4,$D9&gt;(T$4-1)),IF($H9="",'Color Key'!$C$9,VLOOKUP($H9,'Color Key'!$B$11:$D$17,2,FALSE)),"")</f>
        <v/>
      </c>
      <c r="U9" s="32" t="str">
        <f>IF(AND($C9&lt;V$4,$D9&gt;(U$4-1)),IF($H9="",'Color Key'!$C$9,VLOOKUP($H9,'Color Key'!$B$11:$D$17,2,FALSE)),"")</f>
        <v/>
      </c>
      <c r="V9" s="63" t="str">
        <f>IF(AND($C9&lt;W$4,$D9&gt;(V$4-1)),IF($H9="",'Color Key'!$C$9,VLOOKUP($H9,'Color Key'!$B$11:$D$17,2,FALSE)),"")</f>
        <v/>
      </c>
      <c r="W9" s="64" t="str">
        <f>IF(AND($C9&lt;X$4,$D9&gt;(W$4-1)),IF($H9="",'Color Key'!$C$9,VLOOKUP($H9,'Color Key'!$B$11:$D$17,2,FALSE)),"")</f>
        <v/>
      </c>
      <c r="X9" s="64" t="str">
        <f>IF(AND($C9&lt;Y$4,$D9&gt;(X$4-1)),IF($H9="",'Color Key'!$C$9,VLOOKUP($H9,'Color Key'!$B$11:$D$17,2,FALSE)),"")</f>
        <v/>
      </c>
      <c r="Y9" s="64" t="str">
        <f>IF(AND($C9&lt;Z$4,$D9&gt;(Y$4-1)),IF($H9="",'Color Key'!$C$9,VLOOKUP($H9,'Color Key'!$B$11:$D$17,2,FALSE)),"")</f>
        <v/>
      </c>
      <c r="Z9" s="64" t="str">
        <f>IF(AND($C9&lt;AA$4,$D9&gt;(Z$4-1)),IF($H9="",'Color Key'!$C$9,VLOOKUP($H9,'Color Key'!$B$11:$D$17,2,FALSE)),"")</f>
        <v/>
      </c>
      <c r="AA9" s="64" t="str">
        <f>IF(AND($C9&lt;AB$4,$D9&gt;(AA$4-1)),IF($H9="",'Color Key'!$C$9,VLOOKUP($H9,'Color Key'!$B$11:$D$17,2,FALSE)),"")</f>
        <v/>
      </c>
      <c r="AB9" s="64" t="str">
        <f>IF(AND($C9&lt;AC$4,$D9&gt;(AB$4-1)),IF($H9="",'Color Key'!$C$9,VLOOKUP($H9,'Color Key'!$B$11:$D$17,2,FALSE)),"")</f>
        <v/>
      </c>
      <c r="AC9" s="64" t="str">
        <f>IF(AND($C9&lt;AD$4,$D9&gt;(AC$4-1)),IF($H9="",'Color Key'!$C$9,VLOOKUP($H9,'Color Key'!$B$11:$D$17,2,FALSE)),"")</f>
        <v/>
      </c>
      <c r="AD9" s="64" t="str">
        <f>IF(AND($C9&lt;AE$4,$D9&gt;(AD$4-1)),IF($H9="",'Color Key'!$C$9,VLOOKUP($H9,'Color Key'!$B$11:$D$17,2,FALSE)),"")</f>
        <v/>
      </c>
      <c r="AE9" s="64" t="str">
        <f>IF(AND($C9&lt;AF$4,$D9&gt;(AE$4-1)),IF($H9="",'Color Key'!$C$9,VLOOKUP($H9,'Color Key'!$B$11:$D$17,2,FALSE)),"")</f>
        <v/>
      </c>
      <c r="AF9" s="67" t="str">
        <f>IF(AND($C9&lt;AG$4,$D9&gt;(AF$4-1)),IF($H9="",'Color Key'!$C$9,VLOOKUP($H9,'Color Key'!$B$11:$D$17,2,FALSE)),"")</f>
        <v/>
      </c>
      <c r="AG9" s="67" t="str">
        <f>IF(AND($C9&lt;AH$4,$D9&gt;(AG$4-1)),IF($H9="",'Color Key'!$C$9,VLOOKUP($H9,'Color Key'!$B$11:$D$17,2,FALSE)),"")</f>
        <v/>
      </c>
      <c r="AH9" s="67" t="str">
        <f>IF(AND($C9&lt;AI$4,$D9&gt;(AH$4-1)),IF($H9="",'Color Key'!$C$9,VLOOKUP($H9,'Color Key'!$B$11:$D$17,2,FALSE)),"")</f>
        <v/>
      </c>
    </row>
    <row r="10" spans="1:34" ht="15.75" customHeight="1">
      <c r="A10" s="65"/>
      <c r="C10" s="89">
        <f>D9</f>
        <v>43292</v>
      </c>
      <c r="D10" s="89">
        <f>C10+14</f>
        <v>43306</v>
      </c>
      <c r="E10" s="91"/>
      <c r="F10" s="91"/>
      <c r="G10" s="91"/>
      <c r="H10" s="90" t="s">
        <v>17</v>
      </c>
      <c r="I10" s="91"/>
      <c r="J10" s="91"/>
      <c r="K10" s="68"/>
      <c r="L10" s="92" t="s">
        <v>23</v>
      </c>
      <c r="O10" s="42" t="str">
        <f>IF(AND($C10&lt;P$4,$D10&gt;(O$4-1)),IF($H10="",'Color Key'!$C$9,VLOOKUP($H10,'Color Key'!$B$11:$D$17,2,FALSE)),"")</f>
        <v/>
      </c>
      <c r="P10" s="32" t="str">
        <f>IF(AND($C10&lt;Q$4,$D10&gt;(P$4-1)),IF($H10="",'Color Key'!$C$9,VLOOKUP($H10,'Color Key'!$B$11:$D$17,2,FALSE)),"")</f>
        <v>blue</v>
      </c>
      <c r="Q10" s="32" t="str">
        <f>IF(AND($C10&lt;R$4,$D10&gt;(Q$4-1)),IF($H10="",'Color Key'!$C$9,VLOOKUP($H10,'Color Key'!$B$11:$D$17,2,FALSE)),"")</f>
        <v/>
      </c>
      <c r="R10" s="32" t="str">
        <f>IF(AND($C10&lt;S$4,$D10&gt;(R$4-1)),IF($H10="",'Color Key'!$C$9,VLOOKUP($H10,'Color Key'!$B$11:$D$17,2,FALSE)),"")</f>
        <v/>
      </c>
      <c r="S10" s="32" t="str">
        <f>IF(AND($C10&lt;T$4,$D10&gt;(S$4-1)),IF($H10="",'Color Key'!$C$9,VLOOKUP($H10,'Color Key'!$B$11:$D$17,2,FALSE)),"")</f>
        <v/>
      </c>
      <c r="T10" s="32" t="str">
        <f>IF(AND($C10&lt;U$4,$D10&gt;(T$4-1)),IF($H10="",'Color Key'!$C$9,VLOOKUP($H10,'Color Key'!$B$11:$D$17,2,FALSE)),"")</f>
        <v/>
      </c>
      <c r="U10" s="32" t="str">
        <f>IF(AND($C10&lt;V$4,$D10&gt;(U$4-1)),IF($H10="",'Color Key'!$C$9,VLOOKUP($H10,'Color Key'!$B$11:$D$17,2,FALSE)),"")</f>
        <v/>
      </c>
      <c r="V10" s="63" t="str">
        <f>IF(AND($C10&lt;W$4,$D10&gt;(V$4-1)),IF($H10="",'Color Key'!$C$9,VLOOKUP($H10,'Color Key'!$B$11:$D$17,2,FALSE)),"")</f>
        <v/>
      </c>
      <c r="W10" s="64" t="str">
        <f>IF(AND($C10&lt;X$4,$D10&gt;(W$4-1)),IF($H10="",'Color Key'!$C$9,VLOOKUP($H10,'Color Key'!$B$11:$D$17,2,FALSE)),"")</f>
        <v/>
      </c>
      <c r="X10" s="64" t="str">
        <f>IF(AND($C10&lt;Y$4,$D10&gt;(X$4-1)),IF($H10="",'Color Key'!$C$9,VLOOKUP($H10,'Color Key'!$B$11:$D$17,2,FALSE)),"")</f>
        <v/>
      </c>
      <c r="Y10" s="64" t="str">
        <f>IF(AND($C10&lt;Z$4,$D10&gt;(Y$4-1)),IF($H10="",'Color Key'!$C$9,VLOOKUP($H10,'Color Key'!$B$11:$D$17,2,FALSE)),"")</f>
        <v/>
      </c>
      <c r="Z10" s="64" t="str">
        <f>IF(AND($C10&lt;AA$4,$D10&gt;(Z$4-1)),IF($H10="",'Color Key'!$C$9,VLOOKUP($H10,'Color Key'!$B$11:$D$17,2,FALSE)),"")</f>
        <v/>
      </c>
      <c r="AA10" s="64" t="str">
        <f>IF(AND($C10&lt;AB$4,$D10&gt;(AA$4-1)),IF($H10="",'Color Key'!$C$9,VLOOKUP($H10,'Color Key'!$B$11:$D$17,2,FALSE)),"")</f>
        <v/>
      </c>
      <c r="AB10" s="64" t="str">
        <f>IF(AND($C10&lt;AC$4,$D10&gt;(AB$4-1)),IF($H10="",'Color Key'!$C$9,VLOOKUP($H10,'Color Key'!$B$11:$D$17,2,FALSE)),"")</f>
        <v/>
      </c>
      <c r="AC10" s="64" t="str">
        <f>IF(AND($C10&lt;AD$4,$D10&gt;(AC$4-1)),IF($H10="",'Color Key'!$C$9,VLOOKUP($H10,'Color Key'!$B$11:$D$17,2,FALSE)),"")</f>
        <v/>
      </c>
      <c r="AD10" s="64" t="str">
        <f>IF(AND($C10&lt;AE$4,$D10&gt;(AD$4-1)),IF($H10="",'Color Key'!$C$9,VLOOKUP($H10,'Color Key'!$B$11:$D$17,2,FALSE)),"")</f>
        <v/>
      </c>
      <c r="AE10" s="64" t="str">
        <f>IF(AND($C10&lt;AF$4,$D10&gt;(AE$4-1)),IF($H10="",'Color Key'!$C$9,VLOOKUP($H10,'Color Key'!$B$11:$D$17,2,FALSE)),"")</f>
        <v/>
      </c>
      <c r="AF10" s="67" t="str">
        <f>IF(AND($C10&lt;AG$4,$D10&gt;(AF$4-1)),IF($H10="",'Color Key'!$C$9,VLOOKUP($H10,'Color Key'!$B$11:$D$17,2,FALSE)),"")</f>
        <v/>
      </c>
      <c r="AG10" s="67" t="str">
        <f>IF(AND($C10&lt;AH$4,$D10&gt;(AG$4-1)),IF($H10="",'Color Key'!$C$9,VLOOKUP($H10,'Color Key'!$B$11:$D$17,2,FALSE)),"")</f>
        <v/>
      </c>
      <c r="AH10" s="67" t="str">
        <f>IF(AND($C10&lt;AI$4,$D10&gt;(AH$4-1)),IF($H10="",'Color Key'!$C$9,VLOOKUP($H10,'Color Key'!$B$11:$D$17,2,FALSE)),"")</f>
        <v/>
      </c>
    </row>
    <row r="11" spans="1:34" ht="15.75" customHeight="1">
      <c r="A11" s="65"/>
      <c r="C11" s="89">
        <f>D9+7</f>
        <v>43299</v>
      </c>
      <c r="D11" s="89">
        <f>C11+21</f>
        <v>43320</v>
      </c>
      <c r="E11" s="91"/>
      <c r="F11" s="91"/>
      <c r="G11" s="91"/>
      <c r="H11" s="90" t="s">
        <v>17</v>
      </c>
      <c r="I11" s="91"/>
      <c r="J11" s="91"/>
      <c r="K11" s="68"/>
      <c r="L11" s="92" t="s">
        <v>25</v>
      </c>
      <c r="O11" s="42" t="str">
        <f>IF(AND($C11&lt;P$4,$D11&gt;(O$4-1)),IF($H11="",'Color Key'!$C$9,VLOOKUP($H11,'Color Key'!$B$11:$D$17,2,FALSE)),"")</f>
        <v/>
      </c>
      <c r="P11" s="32" t="str">
        <f>IF(AND($C11&lt;Q$4,$D11&gt;(P$4-1)),IF($H11="",'Color Key'!$C$9,VLOOKUP($H11,'Color Key'!$B$11:$D$17,2,FALSE)),"")</f>
        <v>blue</v>
      </c>
      <c r="Q11" s="32" t="str">
        <f>IF(AND($C11&lt;R$4,$D11&gt;(Q$4-1)),IF($H11="",'Color Key'!$C$9,VLOOKUP($H11,'Color Key'!$B$11:$D$17,2,FALSE)),"")</f>
        <v>blue</v>
      </c>
      <c r="R11" s="32" t="str">
        <f>IF(AND($C11&lt;S$4,$D11&gt;(R$4-1)),IF($H11="",'Color Key'!$C$9,VLOOKUP($H11,'Color Key'!$B$11:$D$17,2,FALSE)),"")</f>
        <v/>
      </c>
      <c r="S11" s="32" t="str">
        <f>IF(AND($C11&lt;T$4,$D11&gt;(S$4-1)),IF($H11="",'Color Key'!$C$9,VLOOKUP($H11,'Color Key'!$B$11:$D$17,2,FALSE)),"")</f>
        <v/>
      </c>
      <c r="T11" s="32" t="str">
        <f>IF(AND($C11&lt;U$4,$D11&gt;(T$4-1)),IF($H11="",'Color Key'!$C$9,VLOOKUP($H11,'Color Key'!$B$11:$D$17,2,FALSE)),"")</f>
        <v/>
      </c>
      <c r="U11" s="32" t="str">
        <f>IF(AND($C11&lt;V$4,$D11&gt;(U$4-1)),IF($H11="",'Color Key'!$C$9,VLOOKUP($H11,'Color Key'!$B$11:$D$17,2,FALSE)),"")</f>
        <v/>
      </c>
      <c r="V11" s="63" t="str">
        <f>IF(AND($C11&lt;W$4,$D11&gt;(V$4-1)),IF($H11="",'Color Key'!$C$9,VLOOKUP($H11,'Color Key'!$B$11:$D$17,2,FALSE)),"")</f>
        <v/>
      </c>
      <c r="W11" s="64" t="str">
        <f>IF(AND($C11&lt;X$4,$D11&gt;(W$4-1)),IF($H11="",'Color Key'!$C$9,VLOOKUP($H11,'Color Key'!$B$11:$D$17,2,FALSE)),"")</f>
        <v/>
      </c>
      <c r="X11" s="64" t="str">
        <f>IF(AND($C11&lt;Y$4,$D11&gt;(X$4-1)),IF($H11="",'Color Key'!$C$9,VLOOKUP($H11,'Color Key'!$B$11:$D$17,2,FALSE)),"")</f>
        <v/>
      </c>
      <c r="Y11" s="64" t="str">
        <f>IF(AND($C11&lt;Z$4,$D11&gt;(Y$4-1)),IF($H11="",'Color Key'!$C$9,VLOOKUP($H11,'Color Key'!$B$11:$D$17,2,FALSE)),"")</f>
        <v/>
      </c>
      <c r="Z11" s="64" t="str">
        <f>IF(AND($C11&lt;AA$4,$D11&gt;(Z$4-1)),IF($H11="",'Color Key'!$C$9,VLOOKUP($H11,'Color Key'!$B$11:$D$17,2,FALSE)),"")</f>
        <v/>
      </c>
      <c r="AA11" s="64" t="str">
        <f>IF(AND($C11&lt;AB$4,$D11&gt;(AA$4-1)),IF($H11="",'Color Key'!$C$9,VLOOKUP($H11,'Color Key'!$B$11:$D$17,2,FALSE)),"")</f>
        <v/>
      </c>
      <c r="AB11" s="64" t="str">
        <f>IF(AND($C11&lt;AC$4,$D11&gt;(AB$4-1)),IF($H11="",'Color Key'!$C$9,VLOOKUP($H11,'Color Key'!$B$11:$D$17,2,FALSE)),"")</f>
        <v/>
      </c>
      <c r="AC11" s="64" t="str">
        <f>IF(AND($C11&lt;AD$4,$D11&gt;(AC$4-1)),IF($H11="",'Color Key'!$C$9,VLOOKUP($H11,'Color Key'!$B$11:$D$17,2,FALSE)),"")</f>
        <v/>
      </c>
      <c r="AD11" s="64" t="str">
        <f>IF(AND($C11&lt;AE$4,$D11&gt;(AD$4-1)),IF($H11="",'Color Key'!$C$9,VLOOKUP($H11,'Color Key'!$B$11:$D$17,2,FALSE)),"")</f>
        <v/>
      </c>
      <c r="AE11" s="64" t="str">
        <f>IF(AND($C11&lt;AF$4,$D11&gt;(AE$4-1)),IF($H11="",'Color Key'!$C$9,VLOOKUP($H11,'Color Key'!$B$11:$D$17,2,FALSE)),"")</f>
        <v/>
      </c>
      <c r="AF11" s="67" t="str">
        <f>IF(AND($C11&lt;AG$4,$D11&gt;(AF$4-1)),IF($H11="",'Color Key'!$C$9,VLOOKUP($H11,'Color Key'!$B$11:$D$17,2,FALSE)),"")</f>
        <v/>
      </c>
      <c r="AG11" s="67" t="str">
        <f>IF(AND($C11&lt;AH$4,$D11&gt;(AG$4-1)),IF($H11="",'Color Key'!$C$9,VLOOKUP($H11,'Color Key'!$B$11:$D$17,2,FALSE)),"")</f>
        <v/>
      </c>
      <c r="AH11" s="67" t="str">
        <f>IF(AND($C11&lt;AI$4,$D11&gt;(AH$4-1)),IF($H11="",'Color Key'!$C$9,VLOOKUP($H11,'Color Key'!$B$11:$D$17,2,FALSE)),"")</f>
        <v/>
      </c>
    </row>
    <row r="12" spans="1:34">
      <c r="A12" s="93"/>
      <c r="C12" s="67"/>
      <c r="D12" s="67"/>
      <c r="E12" s="91"/>
      <c r="F12" s="91"/>
      <c r="G12" s="91"/>
      <c r="H12" s="67"/>
      <c r="I12" s="91"/>
      <c r="J12" s="91"/>
      <c r="K12" s="74" t="s">
        <v>27</v>
      </c>
      <c r="L12" s="97"/>
      <c r="O12" s="42" t="str">
        <f>IF(AND($C12&lt;P$4,$D12&gt;(O$4-1)),IF($H12="",'Color Key'!$C$9,VLOOKUP($H12,'Color Key'!$B$11:$D$17,2,FALSE)),"")</f>
        <v/>
      </c>
      <c r="P12" s="32" t="str">
        <f>IF(AND($C12&lt;Q$4,$D12&gt;(P$4-1)),IF($H12="",'Color Key'!$C$9,VLOOKUP($H12,'Color Key'!$B$11:$D$17,2,FALSE)),"")</f>
        <v/>
      </c>
      <c r="Q12" s="32" t="str">
        <f>IF(AND($C12&lt;R$4,$D12&gt;(Q$4-1)),IF($H12="",'Color Key'!$C$9,VLOOKUP($H12,'Color Key'!$B$11:$D$17,2,FALSE)),"")</f>
        <v/>
      </c>
      <c r="R12" s="32" t="str">
        <f>IF(AND($C12&lt;S$4,$D12&gt;(R$4-1)),IF($H12="",'Color Key'!$C$9,VLOOKUP($H12,'Color Key'!$B$11:$D$17,2,FALSE)),"")</f>
        <v/>
      </c>
      <c r="S12" s="32" t="str">
        <f>IF(AND($C12&lt;T$4,$D12&gt;(S$4-1)),IF($H12="",'Color Key'!$C$9,VLOOKUP($H12,'Color Key'!$B$11:$D$17,2,FALSE)),"")</f>
        <v/>
      </c>
      <c r="T12" s="32" t="str">
        <f>IF(AND($C12&lt;U$4,$D12&gt;(T$4-1)),IF($H12="",'Color Key'!$C$9,VLOOKUP($H12,'Color Key'!$B$11:$D$17,2,FALSE)),"")</f>
        <v/>
      </c>
      <c r="U12" s="32" t="str">
        <f>IF(AND($C12&lt;V$4,$D12&gt;(U$4-1)),IF($H12="",'Color Key'!$C$9,VLOOKUP($H12,'Color Key'!$B$11:$D$17,2,FALSE)),"")</f>
        <v/>
      </c>
      <c r="V12" s="63" t="str">
        <f>IF(AND($C12&lt;W$4,$D12&gt;(V$4-1)),IF($H12="",'Color Key'!$C$9,VLOOKUP($H12,'Color Key'!$B$11:$D$17,2,FALSE)),"")</f>
        <v/>
      </c>
      <c r="W12" s="64" t="str">
        <f>IF(AND($C12&lt;X$4,$D12&gt;(W$4-1)),IF($H12="",'Color Key'!$C$9,VLOOKUP($H12,'Color Key'!$B$11:$D$17,2,FALSE)),"")</f>
        <v/>
      </c>
      <c r="X12" s="64" t="str">
        <f>IF(AND($C12&lt;Y$4,$D12&gt;(X$4-1)),IF($H12="",'Color Key'!$C$9,VLOOKUP($H12,'Color Key'!$B$11:$D$17,2,FALSE)),"")</f>
        <v/>
      </c>
      <c r="Y12" s="64" t="str">
        <f>IF(AND($C12&lt;Z$4,$D12&gt;(Y$4-1)),IF($H12="",'Color Key'!$C$9,VLOOKUP($H12,'Color Key'!$B$11:$D$17,2,FALSE)),"")</f>
        <v/>
      </c>
      <c r="Z12" s="64" t="str">
        <f>IF(AND($C12&lt;AA$4,$D12&gt;(Z$4-1)),IF($H12="",'Color Key'!$C$9,VLOOKUP($H12,'Color Key'!$B$11:$D$17,2,FALSE)),"")</f>
        <v/>
      </c>
      <c r="AA12" s="64" t="str">
        <f>IF(AND($C12&lt;AB$4,$D12&gt;(AA$4-1)),IF($H12="",'Color Key'!$C$9,VLOOKUP($H12,'Color Key'!$B$11:$D$17,2,FALSE)),"")</f>
        <v/>
      </c>
      <c r="AB12" s="64" t="str">
        <f>IF(AND($C12&lt;AC$4,$D12&gt;(AB$4-1)),IF($H12="",'Color Key'!$C$9,VLOOKUP($H12,'Color Key'!$B$11:$D$17,2,FALSE)),"")</f>
        <v/>
      </c>
      <c r="AC12" s="64" t="str">
        <f>IF(AND($C12&lt;AD$4,$D12&gt;(AC$4-1)),IF($H12="",'Color Key'!$C$9,VLOOKUP($H12,'Color Key'!$B$11:$D$17,2,FALSE)),"")</f>
        <v/>
      </c>
      <c r="AD12" s="64" t="str">
        <f>IF(AND($C12&lt;AE$4,$D12&gt;(AD$4-1)),IF($H12="",'Color Key'!$C$9,VLOOKUP($H12,'Color Key'!$B$11:$D$17,2,FALSE)),"")</f>
        <v/>
      </c>
      <c r="AE12" s="64" t="str">
        <f>IF(AND($C12&lt;AF$4,$D12&gt;(AE$4-1)),IF($H12="",'Color Key'!$C$9,VLOOKUP($H12,'Color Key'!$B$11:$D$17,2,FALSE)),"")</f>
        <v/>
      </c>
      <c r="AF12" s="67" t="str">
        <f>IF(AND($C12&lt;AG$4,$D12&gt;(AF$4-1)),IF($H12="",'Color Key'!$C$9,VLOOKUP($H12,'Color Key'!$B$11:$D$17,2,FALSE)),"")</f>
        <v/>
      </c>
      <c r="AG12" s="67" t="str">
        <f>IF(AND($C12&lt;AH$4,$D12&gt;(AG$4-1)),IF($H12="",'Color Key'!$C$9,VLOOKUP($H12,'Color Key'!$B$11:$D$17,2,FALSE)),"")</f>
        <v/>
      </c>
      <c r="AH12" s="67" t="str">
        <f>IF(AND($C12&lt;AI$4,$D12&gt;(AH$4-1)),IF($H12="",'Color Key'!$C$9,VLOOKUP($H12,'Color Key'!$B$11:$D$17,2,FALSE)),"")</f>
        <v/>
      </c>
    </row>
    <row r="13" spans="1:34" ht="15.75" customHeight="1">
      <c r="A13" s="93"/>
      <c r="C13" s="89">
        <f>C8</f>
        <v>43255</v>
      </c>
      <c r="D13" s="89">
        <f>C13+37</f>
        <v>43292</v>
      </c>
      <c r="E13" s="91"/>
      <c r="F13" s="91"/>
      <c r="G13" s="91"/>
      <c r="H13" s="90" t="s">
        <v>29</v>
      </c>
      <c r="I13" s="91"/>
      <c r="J13" s="91"/>
      <c r="K13" s="68"/>
      <c r="L13" s="98" t="s">
        <v>20</v>
      </c>
      <c r="O13" s="42" t="str">
        <f>IF(AND($C13&lt;P$4,$D13&gt;(O$4-1)),IF($H13="",'Color Key'!$C$9,VLOOKUP($H13,'Color Key'!$B$11:$D$17,2,FALSE)),"")</f>
        <v>green</v>
      </c>
      <c r="P13" s="32" t="str">
        <f>IF(AND($C13&lt;Q$4,$D13&gt;(P$4-1)),IF($H13="",'Color Key'!$C$9,VLOOKUP($H13,'Color Key'!$B$11:$D$17,2,FALSE)),"")</f>
        <v>green</v>
      </c>
      <c r="Q13" s="32" t="str">
        <f>IF(AND($C13&lt;R$4,$D13&gt;(Q$4-1)),IF($H13="",'Color Key'!$C$9,VLOOKUP($H13,'Color Key'!$B$11:$D$17,2,FALSE)),"")</f>
        <v/>
      </c>
      <c r="R13" s="32" t="str">
        <f>IF(AND($C13&lt;S$4,$D13&gt;(R$4-1)),IF($H13="",'Color Key'!$C$9,VLOOKUP($H13,'Color Key'!$B$11:$D$17,2,FALSE)),"")</f>
        <v/>
      </c>
      <c r="S13" s="32" t="str">
        <f>IF(AND($C13&lt;T$4,$D13&gt;(S$4-1)),IF($H13="",'Color Key'!$C$9,VLOOKUP($H13,'Color Key'!$B$11:$D$17,2,FALSE)),"")</f>
        <v/>
      </c>
      <c r="T13" s="32" t="str">
        <f>IF(AND($C13&lt;U$4,$D13&gt;(T$4-1)),IF($H13="",'Color Key'!$C$9,VLOOKUP($H13,'Color Key'!$B$11:$D$17,2,FALSE)),"")</f>
        <v/>
      </c>
      <c r="U13" s="32" t="str">
        <f>IF(AND($C13&lt;V$4,$D13&gt;(U$4-1)),IF($H13="",'Color Key'!$C$9,VLOOKUP($H13,'Color Key'!$B$11:$D$17,2,FALSE)),"")</f>
        <v/>
      </c>
      <c r="V13" s="63" t="str">
        <f>IF(AND($C13&lt;W$4,$D13&gt;(V$4-1)),IF($H13="",'Color Key'!$C$9,VLOOKUP($H13,'Color Key'!$B$11:$D$17,2,FALSE)),"")</f>
        <v/>
      </c>
      <c r="W13" s="64" t="str">
        <f>IF(AND($C13&lt;X$4,$D13&gt;(W$4-1)),IF($H13="",'Color Key'!$C$9,VLOOKUP($H13,'Color Key'!$B$11:$D$17,2,FALSE)),"")</f>
        <v/>
      </c>
      <c r="X13" s="64" t="str">
        <f>IF(AND($C13&lt;Y$4,$D13&gt;(X$4-1)),IF($H13="",'Color Key'!$C$9,VLOOKUP($H13,'Color Key'!$B$11:$D$17,2,FALSE)),"")</f>
        <v/>
      </c>
      <c r="Y13" s="64" t="str">
        <f>IF(AND($C13&lt;Z$4,$D13&gt;(Y$4-1)),IF($H13="",'Color Key'!$C$9,VLOOKUP($H13,'Color Key'!$B$11:$D$17,2,FALSE)),"")</f>
        <v/>
      </c>
      <c r="Z13" s="64" t="str">
        <f>IF(AND($C13&lt;AA$4,$D13&gt;(Z$4-1)),IF($H13="",'Color Key'!$C$9,VLOOKUP($H13,'Color Key'!$B$11:$D$17,2,FALSE)),"")</f>
        <v/>
      </c>
      <c r="AA13" s="64" t="str">
        <f>IF(AND($C13&lt;AB$4,$D13&gt;(AA$4-1)),IF($H13="",'Color Key'!$C$9,VLOOKUP($H13,'Color Key'!$B$11:$D$17,2,FALSE)),"")</f>
        <v/>
      </c>
      <c r="AB13" s="64" t="str">
        <f>IF(AND($C13&lt;AC$4,$D13&gt;(AB$4-1)),IF($H13="",'Color Key'!$C$9,VLOOKUP($H13,'Color Key'!$B$11:$D$17,2,FALSE)),"")</f>
        <v/>
      </c>
      <c r="AC13" s="64" t="str">
        <f>IF(AND($C13&lt;AD$4,$D13&gt;(AC$4-1)),IF($H13="",'Color Key'!$C$9,VLOOKUP($H13,'Color Key'!$B$11:$D$17,2,FALSE)),"")</f>
        <v/>
      </c>
      <c r="AD13" s="64" t="str">
        <f>IF(AND($C13&lt;AE$4,$D13&gt;(AD$4-1)),IF($H13="",'Color Key'!$C$9,VLOOKUP($H13,'Color Key'!$B$11:$D$17,2,FALSE)),"")</f>
        <v/>
      </c>
      <c r="AE13" s="64" t="str">
        <f>IF(AND($C13&lt;AF$4,$D13&gt;(AE$4-1)),IF($H13="",'Color Key'!$C$9,VLOOKUP($H13,'Color Key'!$B$11:$D$17,2,FALSE)),"")</f>
        <v/>
      </c>
      <c r="AF13" s="67" t="str">
        <f>IF(AND($C13&lt;AG$4,$D13&gt;(AF$4-1)),IF($H13="",'Color Key'!$C$9,VLOOKUP($H13,'Color Key'!$B$11:$D$17,2,FALSE)),"")</f>
        <v/>
      </c>
      <c r="AG13" s="67" t="str">
        <f>IF(AND($C13&lt;AH$4,$D13&gt;(AG$4-1)),IF($H13="",'Color Key'!$C$9,VLOOKUP($H13,'Color Key'!$B$11:$D$17,2,FALSE)),"")</f>
        <v/>
      </c>
      <c r="AH13" s="67" t="str">
        <f>IF(AND($C13&lt;AI$4,$D13&gt;(AH$4-1)),IF($H13="",'Color Key'!$C$9,VLOOKUP($H13,'Color Key'!$B$11:$D$17,2,FALSE)),"")</f>
        <v/>
      </c>
    </row>
    <row r="14" spans="1:34" ht="15.75" customHeight="1">
      <c r="A14" s="65"/>
      <c r="C14" s="89">
        <f>D13</f>
        <v>43292</v>
      </c>
      <c r="D14" s="89">
        <f t="shared" ref="D14:D16" si="5">C14+14</f>
        <v>43306</v>
      </c>
      <c r="E14" s="91"/>
      <c r="F14" s="91"/>
      <c r="G14" s="91"/>
      <c r="H14" s="90" t="s">
        <v>29</v>
      </c>
      <c r="I14" s="91"/>
      <c r="J14" s="91"/>
      <c r="K14" s="68"/>
      <c r="L14" s="92" t="s">
        <v>30</v>
      </c>
      <c r="O14" s="42" t="str">
        <f>IF(AND($C14&lt;P$4,$D14&gt;(O$4-1)),IF($H14="",'Color Key'!$C$9,VLOOKUP($H14,'Color Key'!$B$11:$D$17,2,FALSE)),"")</f>
        <v/>
      </c>
      <c r="P14" s="32" t="str">
        <f>IF(AND($C14&lt;Q$4,$D14&gt;(P$4-1)),IF($H14="",'Color Key'!$C$9,VLOOKUP($H14,'Color Key'!$B$11:$D$17,2,FALSE)),"")</f>
        <v>green</v>
      </c>
      <c r="Q14" s="32" t="str">
        <f>IF(AND($C14&lt;R$4,$D14&gt;(Q$4-1)),IF($H14="",'Color Key'!$C$9,VLOOKUP($H14,'Color Key'!$B$11:$D$17,2,FALSE)),"")</f>
        <v/>
      </c>
      <c r="R14" s="32" t="str">
        <f>IF(AND($C14&lt;S$4,$D14&gt;(R$4-1)),IF($H14="",'Color Key'!$C$9,VLOOKUP($H14,'Color Key'!$B$11:$D$17,2,FALSE)),"")</f>
        <v/>
      </c>
      <c r="S14" s="32" t="str">
        <f>IF(AND($C14&lt;T$4,$D14&gt;(S$4-1)),IF($H14="",'Color Key'!$C$9,VLOOKUP($H14,'Color Key'!$B$11:$D$17,2,FALSE)),"")</f>
        <v/>
      </c>
      <c r="T14" s="32" t="str">
        <f>IF(AND($C14&lt;U$4,$D14&gt;(T$4-1)),IF($H14="",'Color Key'!$C$9,VLOOKUP($H14,'Color Key'!$B$11:$D$17,2,FALSE)),"")</f>
        <v/>
      </c>
      <c r="U14" s="32" t="str">
        <f>IF(AND($C14&lt;V$4,$D14&gt;(U$4-1)),IF($H14="",'Color Key'!$C$9,VLOOKUP($H14,'Color Key'!$B$11:$D$17,2,FALSE)),"")</f>
        <v/>
      </c>
      <c r="V14" s="63" t="str">
        <f>IF(AND($C14&lt;W$4,$D14&gt;(V$4-1)),IF($H14="",'Color Key'!$C$9,VLOOKUP($H14,'Color Key'!$B$11:$D$17,2,FALSE)),"")</f>
        <v/>
      </c>
      <c r="W14" s="64" t="str">
        <f>IF(AND($C14&lt;X$4,$D14&gt;(W$4-1)),IF($H14="",'Color Key'!$C$9,VLOOKUP($H14,'Color Key'!$B$11:$D$17,2,FALSE)),"")</f>
        <v/>
      </c>
      <c r="X14" s="64" t="str">
        <f>IF(AND($C14&lt;Y$4,$D14&gt;(X$4-1)),IF($H14="",'Color Key'!$C$9,VLOOKUP($H14,'Color Key'!$B$11:$D$17,2,FALSE)),"")</f>
        <v/>
      </c>
      <c r="Y14" s="64" t="str">
        <f>IF(AND($C14&lt;Z$4,$D14&gt;(Y$4-1)),IF($H14="",'Color Key'!$C$9,VLOOKUP($H14,'Color Key'!$B$11:$D$17,2,FALSE)),"")</f>
        <v/>
      </c>
      <c r="Z14" s="64" t="str">
        <f>IF(AND($C14&lt;AA$4,$D14&gt;(Z$4-1)),IF($H14="",'Color Key'!$C$9,VLOOKUP($H14,'Color Key'!$B$11:$D$17,2,FALSE)),"")</f>
        <v/>
      </c>
      <c r="AA14" s="64" t="str">
        <f>IF(AND($C14&lt;AB$4,$D14&gt;(AA$4-1)),IF($H14="",'Color Key'!$C$9,VLOOKUP($H14,'Color Key'!$B$11:$D$17,2,FALSE)),"")</f>
        <v/>
      </c>
      <c r="AB14" s="64" t="str">
        <f>IF(AND($C14&lt;AC$4,$D14&gt;(AB$4-1)),IF($H14="",'Color Key'!$C$9,VLOOKUP($H14,'Color Key'!$B$11:$D$17,2,FALSE)),"")</f>
        <v/>
      </c>
      <c r="AC14" s="64" t="str">
        <f>IF(AND($C14&lt;AD$4,$D14&gt;(AC$4-1)),IF($H14="",'Color Key'!$C$9,VLOOKUP($H14,'Color Key'!$B$11:$D$17,2,FALSE)),"")</f>
        <v/>
      </c>
      <c r="AD14" s="64" t="str">
        <f>IF(AND($C14&lt;AE$4,$D14&gt;(AD$4-1)),IF($H14="",'Color Key'!$C$9,VLOOKUP($H14,'Color Key'!$B$11:$D$17,2,FALSE)),"")</f>
        <v/>
      </c>
      <c r="AE14" s="64" t="str">
        <f>IF(AND($C14&lt;AF$4,$D14&gt;(AE$4-1)),IF($H14="",'Color Key'!$C$9,VLOOKUP($H14,'Color Key'!$B$11:$D$17,2,FALSE)),"")</f>
        <v/>
      </c>
      <c r="AF14" s="67" t="str">
        <f>IF(AND($C14&lt;AG$4,$D14&gt;(AF$4-1)),IF($H14="",'Color Key'!$C$9,VLOOKUP($H14,'Color Key'!$B$11:$D$17,2,FALSE)),"")</f>
        <v/>
      </c>
      <c r="AG14" s="67" t="str">
        <f>IF(AND($C14&lt;AH$4,$D14&gt;(AG$4-1)),IF($H14="",'Color Key'!$C$9,VLOOKUP($H14,'Color Key'!$B$11:$D$17,2,FALSE)),"")</f>
        <v/>
      </c>
      <c r="AH14" s="67" t="str">
        <f>IF(AND($C14&lt;AI$4,$D14&gt;(AH$4-1)),IF($H14="",'Color Key'!$C$9,VLOOKUP($H14,'Color Key'!$B$11:$D$17,2,FALSE)),"")</f>
        <v/>
      </c>
    </row>
    <row r="15" spans="1:34" ht="15.75" customHeight="1">
      <c r="A15" s="93"/>
      <c r="C15" s="89">
        <f>MIN(D14,D10)</f>
        <v>43306</v>
      </c>
      <c r="D15" s="89">
        <f t="shared" si="5"/>
        <v>43320</v>
      </c>
      <c r="E15" s="91"/>
      <c r="F15" s="91"/>
      <c r="G15" s="91"/>
      <c r="H15" s="90" t="s">
        <v>29</v>
      </c>
      <c r="I15" s="91"/>
      <c r="J15" s="91"/>
      <c r="K15" s="68"/>
      <c r="L15" s="92" t="s">
        <v>32</v>
      </c>
      <c r="O15" s="42" t="str">
        <f>IF(AND($C15&lt;P$4,$D15&gt;(O$4-1)),IF($H15="",'Color Key'!$C$9,VLOOKUP($H15,'Color Key'!$B$11:$D$17,2,FALSE)),"")</f>
        <v/>
      </c>
      <c r="P15" s="32" t="str">
        <f>IF(AND($C15&lt;Q$4,$D15&gt;(P$4-1)),IF($H15="",'Color Key'!$C$9,VLOOKUP($H15,'Color Key'!$B$11:$D$17,2,FALSE)),"")</f>
        <v>green</v>
      </c>
      <c r="Q15" s="32" t="str">
        <f>IF(AND($C15&lt;R$4,$D15&gt;(Q$4-1)),IF($H15="",'Color Key'!$C$9,VLOOKUP($H15,'Color Key'!$B$11:$D$17,2,FALSE)),"")</f>
        <v>green</v>
      </c>
      <c r="R15" s="32" t="str">
        <f>IF(AND($C15&lt;S$4,$D15&gt;(R$4-1)),IF($H15="",'Color Key'!$C$9,VLOOKUP($H15,'Color Key'!$B$11:$D$17,2,FALSE)),"")</f>
        <v/>
      </c>
      <c r="S15" s="32" t="str">
        <f>IF(AND($C15&lt;T$4,$D15&gt;(S$4-1)),IF($H15="",'Color Key'!$C$9,VLOOKUP($H15,'Color Key'!$B$11:$D$17,2,FALSE)),"")</f>
        <v/>
      </c>
      <c r="T15" s="32" t="str">
        <f>IF(AND($C15&lt;U$4,$D15&gt;(T$4-1)),IF($H15="",'Color Key'!$C$9,VLOOKUP($H15,'Color Key'!$B$11:$D$17,2,FALSE)),"")</f>
        <v/>
      </c>
      <c r="U15" s="32" t="str">
        <f>IF(AND($C15&lt;V$4,$D15&gt;(U$4-1)),IF($H15="",'Color Key'!$C$9,VLOOKUP($H15,'Color Key'!$B$11:$D$17,2,FALSE)),"")</f>
        <v/>
      </c>
      <c r="V15" s="63" t="str">
        <f>IF(AND($C15&lt;W$4,$D15&gt;(V$4-1)),IF($H15="",'Color Key'!$C$9,VLOOKUP($H15,'Color Key'!$B$11:$D$17,2,FALSE)),"")</f>
        <v/>
      </c>
      <c r="W15" s="64" t="str">
        <f>IF(AND($C15&lt;X$4,$D15&gt;(W$4-1)),IF($H15="",'Color Key'!$C$9,VLOOKUP($H15,'Color Key'!$B$11:$D$17,2,FALSE)),"")</f>
        <v/>
      </c>
      <c r="X15" s="64" t="str">
        <f>IF(AND($C15&lt;Y$4,$D15&gt;(X$4-1)),IF($H15="",'Color Key'!$C$9,VLOOKUP($H15,'Color Key'!$B$11:$D$17,2,FALSE)),"")</f>
        <v/>
      </c>
      <c r="Y15" s="64" t="str">
        <f>IF(AND($C15&lt;Z$4,$D15&gt;(Y$4-1)),IF($H15="",'Color Key'!$C$9,VLOOKUP($H15,'Color Key'!$B$11:$D$17,2,FALSE)),"")</f>
        <v/>
      </c>
      <c r="Z15" s="64" t="str">
        <f>IF(AND($C15&lt;AA$4,$D15&gt;(Z$4-1)),IF($H15="",'Color Key'!$C$9,VLOOKUP($H15,'Color Key'!$B$11:$D$17,2,FALSE)),"")</f>
        <v/>
      </c>
      <c r="AA15" s="64" t="str">
        <f>IF(AND($C15&lt;AB$4,$D15&gt;(AA$4-1)),IF($H15="",'Color Key'!$C$9,VLOOKUP($H15,'Color Key'!$B$11:$D$17,2,FALSE)),"")</f>
        <v/>
      </c>
      <c r="AB15" s="64" t="str">
        <f>IF(AND($C15&lt;AC$4,$D15&gt;(AB$4-1)),IF($H15="",'Color Key'!$C$9,VLOOKUP($H15,'Color Key'!$B$11:$D$17,2,FALSE)),"")</f>
        <v/>
      </c>
      <c r="AC15" s="64" t="str">
        <f>IF(AND($C15&lt;AD$4,$D15&gt;(AC$4-1)),IF($H15="",'Color Key'!$C$9,VLOOKUP($H15,'Color Key'!$B$11:$D$17,2,FALSE)),"")</f>
        <v/>
      </c>
      <c r="AD15" s="64" t="str">
        <f>IF(AND($C15&lt;AE$4,$D15&gt;(AD$4-1)),IF($H15="",'Color Key'!$C$9,VLOOKUP($H15,'Color Key'!$B$11:$D$17,2,FALSE)),"")</f>
        <v/>
      </c>
      <c r="AE15" s="64" t="str">
        <f>IF(AND($C15&lt;AF$4,$D15&gt;(AE$4-1)),IF($H15="",'Color Key'!$C$9,VLOOKUP($H15,'Color Key'!$B$11:$D$17,2,FALSE)),"")</f>
        <v/>
      </c>
      <c r="AF15" s="67" t="str">
        <f>IF(AND($C15&lt;AG$4,$D15&gt;(AF$4-1)),IF($H15="",'Color Key'!$C$9,VLOOKUP($H15,'Color Key'!$B$11:$D$17,2,FALSE)),"")</f>
        <v/>
      </c>
      <c r="AG15" s="67" t="str">
        <f>IF(AND($C15&lt;AH$4,$D15&gt;(AG$4-1)),IF($H15="",'Color Key'!$C$9,VLOOKUP($H15,'Color Key'!$B$11:$D$17,2,FALSE)),"")</f>
        <v/>
      </c>
      <c r="AH15" s="67" t="str">
        <f>IF(AND($C15&lt;AI$4,$D15&gt;(AH$4-1)),IF($H15="",'Color Key'!$C$9,VLOOKUP($H15,'Color Key'!$B$11:$D$17,2,FALSE)),"")</f>
        <v/>
      </c>
    </row>
    <row r="16" spans="1:34" ht="15.75" customHeight="1">
      <c r="A16" s="99"/>
      <c r="B16" s="100"/>
      <c r="C16" s="89">
        <f t="shared" ref="C16:C17" si="6">D15</f>
        <v>43320</v>
      </c>
      <c r="D16" s="89">
        <f t="shared" si="5"/>
        <v>43334</v>
      </c>
      <c r="E16" s="91"/>
      <c r="F16" s="91"/>
      <c r="G16" s="91"/>
      <c r="H16" s="90" t="s">
        <v>34</v>
      </c>
      <c r="I16" s="91"/>
      <c r="J16" s="91"/>
      <c r="K16" s="68"/>
      <c r="L16" s="92" t="s">
        <v>35</v>
      </c>
      <c r="O16" s="42" t="str">
        <f>IF(AND($C16&lt;P$4,$D16&gt;(O$4-1)),IF($H16="",'Color Key'!$C$9,VLOOKUP($H16,'Color Key'!$B$11:$D$17,2,FALSE)),"")</f>
        <v/>
      </c>
      <c r="P16" s="32" t="str">
        <f>IF(AND($C16&lt;Q$4,$D16&gt;(P$4-1)),IF($H16="",'Color Key'!$C$9,VLOOKUP($H16,'Color Key'!$B$11:$D$17,2,FALSE)),"")</f>
        <v/>
      </c>
      <c r="Q16" s="32" t="str">
        <f>IF(AND($C16&lt;R$4,$D16&gt;(Q$4-1)),IF($H16="",'Color Key'!$C$9,VLOOKUP($H16,'Color Key'!$B$11:$D$17,2,FALSE)),"")</f>
        <v>red</v>
      </c>
      <c r="R16" s="32" t="str">
        <f>IF(AND($C16&lt;S$4,$D16&gt;(R$4-1)),IF($H16="",'Color Key'!$C$9,VLOOKUP($H16,'Color Key'!$B$11:$D$17,2,FALSE)),"")</f>
        <v/>
      </c>
      <c r="S16" s="32" t="str">
        <f>IF(AND($C16&lt;T$4,$D16&gt;(S$4-1)),IF($H16="",'Color Key'!$C$9,VLOOKUP($H16,'Color Key'!$B$11:$D$17,2,FALSE)),"")</f>
        <v/>
      </c>
      <c r="T16" s="32" t="str">
        <f>IF(AND($C16&lt;U$4,$D16&gt;(T$4-1)),IF($H16="",'Color Key'!$C$9,VLOOKUP($H16,'Color Key'!$B$11:$D$17,2,FALSE)),"")</f>
        <v/>
      </c>
      <c r="U16" s="32" t="str">
        <f>IF(AND($C16&lt;V$4,$D16&gt;(U$4-1)),IF($H16="",'Color Key'!$C$9,VLOOKUP($H16,'Color Key'!$B$11:$D$17,2,FALSE)),"")</f>
        <v/>
      </c>
      <c r="V16" s="63" t="str">
        <f>IF(AND($C16&lt;W$4,$D16&gt;(V$4-1)),IF($H16="",'Color Key'!$C$9,VLOOKUP($H16,'Color Key'!$B$11:$D$17,2,FALSE)),"")</f>
        <v/>
      </c>
      <c r="W16" s="64" t="str">
        <f>IF(AND($C16&lt;X$4,$D16&gt;(W$4-1)),IF($H16="",'Color Key'!$C$9,VLOOKUP($H16,'Color Key'!$B$11:$D$17,2,FALSE)),"")</f>
        <v/>
      </c>
      <c r="X16" s="64" t="str">
        <f>IF(AND($C16&lt;Y$4,$D16&gt;(X$4-1)),IF($H16="",'Color Key'!$C$9,VLOOKUP($H16,'Color Key'!$B$11:$D$17,2,FALSE)),"")</f>
        <v/>
      </c>
      <c r="Y16" s="64" t="str">
        <f>IF(AND($C16&lt;Z$4,$D16&gt;(Y$4-1)),IF($H16="",'Color Key'!$C$9,VLOOKUP($H16,'Color Key'!$B$11:$D$17,2,FALSE)),"")</f>
        <v/>
      </c>
      <c r="Z16" s="64" t="str">
        <f>IF(AND($C16&lt;AA$4,$D16&gt;(Z$4-1)),IF($H16="",'Color Key'!$C$9,VLOOKUP($H16,'Color Key'!$B$11:$D$17,2,FALSE)),"")</f>
        <v/>
      </c>
      <c r="AA16" s="64" t="str">
        <f>IF(AND($C16&lt;AB$4,$D16&gt;(AA$4-1)),IF($H16="",'Color Key'!$C$9,VLOOKUP($H16,'Color Key'!$B$11:$D$17,2,FALSE)),"")</f>
        <v/>
      </c>
      <c r="AB16" s="64" t="str">
        <f>IF(AND($C16&lt;AC$4,$D16&gt;(AB$4-1)),IF($H16="",'Color Key'!$C$9,VLOOKUP($H16,'Color Key'!$B$11:$D$17,2,FALSE)),"")</f>
        <v/>
      </c>
      <c r="AC16" s="64" t="str">
        <f>IF(AND($C16&lt;AD$4,$D16&gt;(AC$4-1)),IF($H16="",'Color Key'!$C$9,VLOOKUP($H16,'Color Key'!$B$11:$D$17,2,FALSE)),"")</f>
        <v/>
      </c>
      <c r="AD16" s="64" t="str">
        <f>IF(AND($C16&lt;AE$4,$D16&gt;(AD$4-1)),IF($H16="",'Color Key'!$C$9,VLOOKUP($H16,'Color Key'!$B$11:$D$17,2,FALSE)),"")</f>
        <v/>
      </c>
      <c r="AE16" s="64" t="str">
        <f>IF(AND($C16&lt;AF$4,$D16&gt;(AE$4-1)),IF($H16="",'Color Key'!$C$9,VLOOKUP($H16,'Color Key'!$B$11:$D$17,2,FALSE)),"")</f>
        <v/>
      </c>
      <c r="AF16" s="67" t="str">
        <f>IF(AND($C16&lt;AG$4,$D16&gt;(AF$4-1)),IF($H16="",'Color Key'!$C$9,VLOOKUP($H16,'Color Key'!$B$11:$D$17,2,FALSE)),"")</f>
        <v/>
      </c>
      <c r="AG16" s="67" t="str">
        <f>IF(AND($C16&lt;AH$4,$D16&gt;(AG$4-1)),IF($H16="",'Color Key'!$C$9,VLOOKUP($H16,'Color Key'!$B$11:$D$17,2,FALSE)),"")</f>
        <v/>
      </c>
      <c r="AH16" s="67" t="str">
        <f>IF(AND($C16&lt;AI$4,$D16&gt;(AH$4-1)),IF($H16="",'Color Key'!$C$9,VLOOKUP($H16,'Color Key'!$B$11:$D$17,2,FALSE)),"")</f>
        <v/>
      </c>
    </row>
    <row r="17" spans="3:34" ht="15.75" customHeight="1">
      <c r="C17" s="89">
        <f t="shared" si="6"/>
        <v>43334</v>
      </c>
      <c r="D17" s="89">
        <f>C17+7</f>
        <v>43341</v>
      </c>
      <c r="E17" s="91"/>
      <c r="F17" s="91"/>
      <c r="G17" s="91"/>
      <c r="H17" s="90" t="s">
        <v>34</v>
      </c>
      <c r="I17" s="91"/>
      <c r="J17" s="91"/>
      <c r="K17" s="67"/>
      <c r="L17" s="92" t="s">
        <v>37</v>
      </c>
      <c r="O17" s="42" t="str">
        <f>IF(AND($C17&lt;P$4,$D17&gt;(O$4-1)),IF($H17="",'Color Key'!$C$9,VLOOKUP($H17,'Color Key'!$B$11:$D$17,2,FALSE)),"")</f>
        <v/>
      </c>
      <c r="P17" s="32" t="str">
        <f>IF(AND($C17&lt;Q$4,$D17&gt;(P$4-1)),IF($H17="",'Color Key'!$C$9,VLOOKUP($H17,'Color Key'!$B$11:$D$17,2,FALSE)),"")</f>
        <v/>
      </c>
      <c r="Q17" s="32" t="str">
        <f>IF(AND($C17&lt;R$4,$D17&gt;(Q$4-1)),IF($H17="",'Color Key'!$C$9,VLOOKUP($H17,'Color Key'!$B$11:$D$17,2,FALSE)),"")</f>
        <v>red</v>
      </c>
      <c r="R17" s="32" t="str">
        <f>IF(AND($C17&lt;S$4,$D17&gt;(R$4-1)),IF($H17="",'Color Key'!$C$9,VLOOKUP($H17,'Color Key'!$B$11:$D$17,2,FALSE)),"")</f>
        <v/>
      </c>
      <c r="S17" s="32" t="str">
        <f>IF(AND($C17&lt;T$4,$D17&gt;(S$4-1)),IF($H17="",'Color Key'!$C$9,VLOOKUP($H17,'Color Key'!$B$11:$D$17,2,FALSE)),"")</f>
        <v/>
      </c>
      <c r="T17" s="32" t="str">
        <f>IF(AND($C17&lt;U$4,$D17&gt;(T$4-1)),IF($H17="",'Color Key'!$C$9,VLOOKUP($H17,'Color Key'!$B$11:$D$17,2,FALSE)),"")</f>
        <v/>
      </c>
      <c r="U17" s="32" t="str">
        <f>IF(AND($C17&lt;V$4,$D17&gt;(U$4-1)),IF($H17="",'Color Key'!$C$9,VLOOKUP($H17,'Color Key'!$B$11:$D$17,2,FALSE)),"")</f>
        <v/>
      </c>
      <c r="V17" s="63" t="str">
        <f>IF(AND($C17&lt;W$4,$D17&gt;(V$4-1)),IF($H17="",'Color Key'!$C$9,VLOOKUP($H17,'Color Key'!$B$11:$D$17,2,FALSE)),"")</f>
        <v/>
      </c>
      <c r="W17" s="64" t="str">
        <f>IF(AND($C17&lt;X$4,$D17&gt;(W$4-1)),IF($H17="",'Color Key'!$C$9,VLOOKUP($H17,'Color Key'!$B$11:$D$17,2,FALSE)),"")</f>
        <v/>
      </c>
      <c r="X17" s="64" t="str">
        <f>IF(AND($C17&lt;Y$4,$D17&gt;(X$4-1)),IF($H17="",'Color Key'!$C$9,VLOOKUP($H17,'Color Key'!$B$11:$D$17,2,FALSE)),"")</f>
        <v/>
      </c>
      <c r="Y17" s="64" t="str">
        <f>IF(AND($C17&lt;Z$4,$D17&gt;(Y$4-1)),IF($H17="",'Color Key'!$C$9,VLOOKUP($H17,'Color Key'!$B$11:$D$17,2,FALSE)),"")</f>
        <v/>
      </c>
      <c r="Z17" s="64" t="str">
        <f>IF(AND($C17&lt;AA$4,$D17&gt;(Z$4-1)),IF($H17="",'Color Key'!$C$9,VLOOKUP($H17,'Color Key'!$B$11:$D$17,2,FALSE)),"")</f>
        <v/>
      </c>
      <c r="AA17" s="64" t="str">
        <f>IF(AND($C17&lt;AB$4,$D17&gt;(AA$4-1)),IF($H17="",'Color Key'!$C$9,VLOOKUP($H17,'Color Key'!$B$11:$D$17,2,FALSE)),"")</f>
        <v/>
      </c>
      <c r="AB17" s="64" t="str">
        <f>IF(AND($C17&lt;AC$4,$D17&gt;(AB$4-1)),IF($H17="",'Color Key'!$C$9,VLOOKUP($H17,'Color Key'!$B$11:$D$17,2,FALSE)),"")</f>
        <v/>
      </c>
      <c r="AC17" s="64" t="str">
        <f>IF(AND($C17&lt;AD$4,$D17&gt;(AC$4-1)),IF($H17="",'Color Key'!$C$9,VLOOKUP($H17,'Color Key'!$B$11:$D$17,2,FALSE)),"")</f>
        <v/>
      </c>
      <c r="AD17" s="64" t="str">
        <f>IF(AND($C17&lt;AE$4,$D17&gt;(AD$4-1)),IF($H17="",'Color Key'!$C$9,VLOOKUP($H17,'Color Key'!$B$11:$D$17,2,FALSE)),"")</f>
        <v/>
      </c>
      <c r="AE17" s="64" t="str">
        <f>IF(AND($C17&lt;AF$4,$D17&gt;(AE$4-1)),IF($H17="",'Color Key'!$C$9,VLOOKUP($H17,'Color Key'!$B$11:$D$17,2,FALSE)),"")</f>
        <v/>
      </c>
      <c r="AF17" s="67" t="str">
        <f>IF(AND($C17&lt;AG$4,$D17&gt;(AF$4-1)),IF($H17="",'Color Key'!$C$9,VLOOKUP($H17,'Color Key'!$B$11:$D$17,2,FALSE)),"")</f>
        <v/>
      </c>
      <c r="AG17" s="67" t="str">
        <f>IF(AND($C17&lt;AH$4,$D17&gt;(AG$4-1)),IF($H17="",'Color Key'!$C$9,VLOOKUP($H17,'Color Key'!$B$11:$D$17,2,FALSE)),"")</f>
        <v/>
      </c>
      <c r="AH17" s="67" t="str">
        <f>IF(AND($C17&lt;AI$4,$D17&gt;(AH$4-1)),IF($H17="",'Color Key'!$C$9,VLOOKUP($H17,'Color Key'!$B$11:$D$17,2,FALSE)),"")</f>
        <v/>
      </c>
    </row>
    <row r="18" spans="3:34" ht="15.75" customHeight="1">
      <c r="C18" s="87"/>
      <c r="D18" s="89"/>
      <c r="E18" s="91"/>
      <c r="F18" s="91"/>
      <c r="G18" s="91"/>
      <c r="H18" s="95"/>
      <c r="I18" s="91"/>
      <c r="J18" s="91"/>
      <c r="K18" s="67"/>
      <c r="L18" s="95"/>
      <c r="M18" s="91"/>
      <c r="O18" s="42" t="str">
        <f>IF(AND($C18&lt;P$4,$D18&gt;(O$4-1)),IF($H18="",'Color Key'!$C$9,VLOOKUP($H18,'Color Key'!$B$11:$D$17,2,FALSE)),"")</f>
        <v/>
      </c>
      <c r="P18" s="32" t="str">
        <f>IF(AND($C18&lt;Q$4,$D18&gt;(P$4-1)),IF($H18="",'Color Key'!$C$9,VLOOKUP($H18,'Color Key'!$B$11:$D$17,2,FALSE)),"")</f>
        <v/>
      </c>
      <c r="Q18" s="32" t="str">
        <f>IF(AND($C18&lt;R$4,$D18&gt;(Q$4-1)),IF($H18="",'Color Key'!$C$9,VLOOKUP($H18,'Color Key'!$B$11:$D$17,2,FALSE)),"")</f>
        <v/>
      </c>
      <c r="R18" s="32" t="str">
        <f>IF(AND($C18&lt;S$4,$D18&gt;(R$4-1)),IF($H18="",'Color Key'!$C$9,VLOOKUP($H18,'Color Key'!$B$11:$D$17,2,FALSE)),"")</f>
        <v/>
      </c>
      <c r="S18" s="32" t="str">
        <f>IF(AND($C18&lt;T$4,$D18&gt;(S$4-1)),IF($H18="",'Color Key'!$C$9,VLOOKUP($H18,'Color Key'!$B$11:$D$17,2,FALSE)),"")</f>
        <v/>
      </c>
      <c r="T18" s="32" t="str">
        <f>IF(AND($C18&lt;U$4,$D18&gt;(T$4-1)),IF($H18="",'Color Key'!$C$9,VLOOKUP($H18,'Color Key'!$B$11:$D$17,2,FALSE)),"")</f>
        <v/>
      </c>
      <c r="U18" s="32" t="str">
        <f>IF(AND($C18&lt;V$4,$D18&gt;(U$4-1)),IF($H18="",'Color Key'!$C$9,VLOOKUP($H18,'Color Key'!$B$11:$D$17,2,FALSE)),"")</f>
        <v/>
      </c>
      <c r="V18" s="63" t="str">
        <f>IF(AND($C18&lt;W$4,$D18&gt;(V$4-1)),IF($H18="",'Color Key'!$C$9,VLOOKUP($H18,'Color Key'!$B$11:$D$17,2,FALSE)),"")</f>
        <v/>
      </c>
      <c r="W18" s="64" t="str">
        <f>IF(AND($C18&lt;X$4,$D18&gt;(W$4-1)),IF($H18="",'Color Key'!$C$9,VLOOKUP($H18,'Color Key'!$B$11:$D$17,2,FALSE)),"")</f>
        <v/>
      </c>
      <c r="X18" s="64" t="str">
        <f>IF(AND($C18&lt;Y$4,$D18&gt;(X$4-1)),IF($H18="",'Color Key'!$C$9,VLOOKUP($H18,'Color Key'!$B$11:$D$17,2,FALSE)),"")</f>
        <v/>
      </c>
      <c r="Y18" s="64" t="str">
        <f>IF(AND($C18&lt;Z$4,$D18&gt;(Y$4-1)),IF($H18="",'Color Key'!$C$9,VLOOKUP($H18,'Color Key'!$B$11:$D$17,2,FALSE)),"")</f>
        <v/>
      </c>
      <c r="Z18" s="64" t="str">
        <f>IF(AND($C18&lt;AA$4,$D18&gt;(Z$4-1)),IF($H18="",'Color Key'!$C$9,VLOOKUP($H18,'Color Key'!$B$11:$D$17,2,FALSE)),"")</f>
        <v/>
      </c>
      <c r="AA18" s="64" t="str">
        <f>IF(AND($C18&lt;AB$4,$D18&gt;(AA$4-1)),IF($H18="",'Color Key'!$C$9,VLOOKUP($H18,'Color Key'!$B$11:$D$17,2,FALSE)),"")</f>
        <v/>
      </c>
      <c r="AB18" s="64" t="str">
        <f>IF(AND($C18&lt;AC$4,$D18&gt;(AB$4-1)),IF($H18="",'Color Key'!$C$9,VLOOKUP($H18,'Color Key'!$B$11:$D$17,2,FALSE)),"")</f>
        <v/>
      </c>
      <c r="AC18" s="64" t="str">
        <f>IF(AND($C18&lt;AD$4,$D18&gt;(AC$4-1)),IF($H18="",'Color Key'!$C$9,VLOOKUP($H18,'Color Key'!$B$11:$D$17,2,FALSE)),"")</f>
        <v/>
      </c>
      <c r="AD18" s="64" t="str">
        <f>IF(AND($C18&lt;AE$4,$D18&gt;(AD$4-1)),IF($H18="",'Color Key'!$C$9,VLOOKUP($H18,'Color Key'!$B$11:$D$17,2,FALSE)),"")</f>
        <v/>
      </c>
      <c r="AE18" s="64" t="str">
        <f>IF(AND($C18&lt;AF$4,$D18&gt;(AE$4-1)),IF($H18="",'Color Key'!$C$9,VLOOKUP($H18,'Color Key'!$B$11:$D$17,2,FALSE)),"")</f>
        <v/>
      </c>
      <c r="AF18" s="67" t="str">
        <f>IF(AND($C18&lt;AG$4,$D18&gt;(AF$4-1)),IF($H18="",'Color Key'!$C$9,VLOOKUP($H18,'Color Key'!$B$11:$D$17,2,FALSE)),"")</f>
        <v/>
      </c>
      <c r="AG18" s="67" t="str">
        <f>IF(AND($C18&lt;AH$4,$D18&gt;(AG$4-1)),IF($H18="",'Color Key'!$C$9,VLOOKUP($H18,'Color Key'!$B$11:$D$17,2,FALSE)),"")</f>
        <v/>
      </c>
      <c r="AH18" s="67" t="str">
        <f>IF(AND($C18&lt;AI$4,$D18&gt;(AH$4-1)),IF($H18="",'Color Key'!$C$9,VLOOKUP($H18,'Color Key'!$B$11:$D$17,2,FALSE)),"")</f>
        <v/>
      </c>
    </row>
    <row r="19" spans="3:34" ht="15.75" customHeight="1">
      <c r="C19" s="87"/>
      <c r="D19" s="87"/>
      <c r="E19" s="91"/>
      <c r="F19" s="91"/>
      <c r="G19" s="91"/>
      <c r="H19" s="95"/>
      <c r="I19" s="91"/>
      <c r="J19" s="91"/>
      <c r="K19" s="67"/>
      <c r="L19" s="95"/>
      <c r="M19" s="91"/>
      <c r="O19" s="51" t="str">
        <f>IF(AND($C19&lt;P$4,$D19&gt;(O$4-1)),IF($H19="",'Color Key'!$C$9,VLOOKUP($H19,'Color Key'!$B$11:$D$17,2,FALSE)),"")</f>
        <v/>
      </c>
      <c r="P19" s="32" t="str">
        <f>IF(AND($C19&lt;Q$4,$D19&gt;(P$4-1)),IF($H19="",'Color Key'!$C$9,VLOOKUP($H19,'Color Key'!$B$11:$D$17,2,FALSE)),"")</f>
        <v/>
      </c>
      <c r="Q19" s="32" t="str">
        <f>IF(AND($C19&lt;R$4,$D19&gt;(Q$4-1)),IF($H19="",'Color Key'!$C$9,VLOOKUP($H19,'Color Key'!$B$11:$D$17,2,FALSE)),"")</f>
        <v/>
      </c>
      <c r="R19" s="32" t="str">
        <f>IF(AND($C19&lt;S$4,$D19&gt;(R$4-1)),IF($H19="",'Color Key'!$C$9,VLOOKUP($H19,'Color Key'!$B$11:$D$17,2,FALSE)),"")</f>
        <v/>
      </c>
      <c r="S19" s="32" t="str">
        <f>IF(AND($C19&lt;T$4,$D19&gt;(S$4-1)),IF($H19="",'Color Key'!$C$9,VLOOKUP($H19,'Color Key'!$B$11:$D$17,2,FALSE)),"")</f>
        <v/>
      </c>
      <c r="T19" s="32" t="str">
        <f>IF(AND($C19&lt;U$4,$D19&gt;(T$4-1)),IF($H19="",'Color Key'!$C$9,VLOOKUP($H19,'Color Key'!$B$11:$D$17,2,FALSE)),"")</f>
        <v/>
      </c>
      <c r="U19" s="32" t="str">
        <f>IF(AND($C19&lt;V$4,$D19&gt;(U$4-1)),IF($H19="",'Color Key'!$C$9,VLOOKUP($H19,'Color Key'!$B$11:$D$17,2,FALSE)),"")</f>
        <v/>
      </c>
      <c r="V19" s="63" t="str">
        <f>IF(AND($C19&lt;W$4,$D19&gt;(V$4-1)),IF($H19="",'Color Key'!$C$9,VLOOKUP($H19,'Color Key'!$B$11:$D$17,2,FALSE)),"")</f>
        <v/>
      </c>
      <c r="W19" s="64" t="str">
        <f>IF(AND($C19&lt;X$4,$D19&gt;(W$4-1)),IF($H19="",'Color Key'!$C$9,VLOOKUP($H19,'Color Key'!$B$11:$D$17,2,FALSE)),"")</f>
        <v/>
      </c>
      <c r="X19" s="64" t="str">
        <f>IF(AND($C19&lt;Y$4,$D19&gt;(X$4-1)),IF($H19="",'Color Key'!$C$9,VLOOKUP($H19,'Color Key'!$B$11:$D$17,2,FALSE)),"")</f>
        <v/>
      </c>
      <c r="Y19" s="64" t="str">
        <f>IF(AND($C19&lt;Z$4,$D19&gt;(Y$4-1)),IF($H19="",'Color Key'!$C$9,VLOOKUP($H19,'Color Key'!$B$11:$D$17,2,FALSE)),"")</f>
        <v/>
      </c>
      <c r="Z19" s="64" t="str">
        <f>IF(AND($C19&lt;AA$4,$D19&gt;(Z$4-1)),IF($H19="",'Color Key'!$C$9,VLOOKUP($H19,'Color Key'!$B$11:$D$17,2,FALSE)),"")</f>
        <v/>
      </c>
      <c r="AA19" s="64" t="str">
        <f>IF(AND($C19&lt;AB$4,$D19&gt;(AA$4-1)),IF($H19="",'Color Key'!$C$9,VLOOKUP($H19,'Color Key'!$B$11:$D$17,2,FALSE)),"")</f>
        <v/>
      </c>
      <c r="AB19" s="64" t="str">
        <f>IF(AND($C19&lt;AC$4,$D19&gt;(AB$4-1)),IF($H19="",'Color Key'!$C$9,VLOOKUP($H19,'Color Key'!$B$11:$D$17,2,FALSE)),"")</f>
        <v/>
      </c>
      <c r="AC19" s="64" t="str">
        <f>IF(AND($C19&lt;AD$4,$D19&gt;(AC$4-1)),IF($H19="",'Color Key'!$C$9,VLOOKUP($H19,'Color Key'!$B$11:$D$17,2,FALSE)),"")</f>
        <v/>
      </c>
      <c r="AD19" s="64" t="str">
        <f>IF(AND($C19&lt;AE$4,$D19&gt;(AD$4-1)),IF($H19="",'Color Key'!$C$9,VLOOKUP($H19,'Color Key'!$B$11:$D$17,2,FALSE)),"")</f>
        <v/>
      </c>
      <c r="AE19" s="64" t="str">
        <f>IF(AND($C19&lt;AF$4,$D19&gt;(AE$4-1)),IF($H19="",'Color Key'!$C$9,VLOOKUP($H19,'Color Key'!$B$11:$D$17,2,FALSE)),"")</f>
        <v/>
      </c>
      <c r="AF19" s="67" t="str">
        <f>IF(AND($C19&lt;AG$4,$D19&gt;(AF$4-1)),IF($H19="",'Color Key'!$C$9,VLOOKUP($H19,'Color Key'!$B$11:$D$17,2,FALSE)),"")</f>
        <v/>
      </c>
      <c r="AG19" s="67" t="str">
        <f>IF(AND($C19&lt;AH$4,$D19&gt;(AG$4-1)),IF($H19="",'Color Key'!$C$9,VLOOKUP($H19,'Color Key'!$B$11:$D$17,2,FALSE)),"")</f>
        <v/>
      </c>
      <c r="AH19" s="67" t="str">
        <f>IF(AND($C19&lt;AI$4,$D19&gt;(AH$4-1)),IF($H19="",'Color Key'!$C$9,VLOOKUP($H19,'Color Key'!$B$11:$D$17,2,FALSE)),"")</f>
        <v/>
      </c>
    </row>
    <row r="20" spans="3:34" ht="15.75" customHeight="1">
      <c r="C20" s="87"/>
      <c r="D20" s="89"/>
      <c r="E20" s="91"/>
      <c r="F20" s="91"/>
      <c r="G20" s="91"/>
      <c r="H20" s="95"/>
      <c r="I20" s="91"/>
      <c r="J20" s="91"/>
      <c r="K20" s="67"/>
      <c r="L20" s="95"/>
      <c r="M20" s="91"/>
      <c r="O20" s="51" t="str">
        <f>IF(AND($C20&lt;P$4,$D20&gt;(O$4-1)),IF($H20="",'Color Key'!$C$9,VLOOKUP($H20,'Color Key'!$B$11:$D$17,2,FALSE)),"")</f>
        <v/>
      </c>
      <c r="P20" s="32" t="str">
        <f>IF(AND($C20&lt;Q$4,$D20&gt;(P$4-1)),IF($H20="",'Color Key'!$C$9,VLOOKUP($H20,'Color Key'!$B$11:$D$17,2,FALSE)),"")</f>
        <v/>
      </c>
      <c r="Q20" s="32" t="str">
        <f>IF(AND($C20&lt;R$4,$D20&gt;(Q$4-1)),IF($H20="",'Color Key'!$C$9,VLOOKUP($H20,'Color Key'!$B$11:$D$17,2,FALSE)),"")</f>
        <v/>
      </c>
      <c r="R20" s="32" t="str">
        <f>IF(AND($C20&lt;S$4,$D20&gt;(R$4-1)),IF($H20="",'Color Key'!$C$9,VLOOKUP($H20,'Color Key'!$B$11:$D$17,2,FALSE)),"")</f>
        <v/>
      </c>
      <c r="S20" s="32" t="str">
        <f>IF(AND($C20&lt;T$4,$D20&gt;(S$4-1)),IF($H20="",'Color Key'!$C$9,VLOOKUP($H20,'Color Key'!$B$11:$D$17,2,FALSE)),"")</f>
        <v/>
      </c>
      <c r="T20" s="32" t="str">
        <f>IF(AND($C20&lt;U$4,$D20&gt;(T$4-1)),IF($H20="",'Color Key'!$C$9,VLOOKUP($H20,'Color Key'!$B$11:$D$17,2,FALSE)),"")</f>
        <v/>
      </c>
      <c r="U20" s="32" t="str">
        <f>IF(AND($C20&lt;V$4,$D20&gt;(U$4-1)),IF($H20="",'Color Key'!$C$9,VLOOKUP($H20,'Color Key'!$B$11:$D$17,2,FALSE)),"")</f>
        <v/>
      </c>
      <c r="V20" s="63" t="str">
        <f>IF(AND($C20&lt;W$4,$D20&gt;(V$4-1)),IF($H20="",'Color Key'!$C$9,VLOOKUP($H20,'Color Key'!$B$11:$D$17,2,FALSE)),"")</f>
        <v/>
      </c>
      <c r="W20" s="64" t="str">
        <f>IF(AND($C20&lt;X$4,$D20&gt;(W$4-1)),IF($H20="",'Color Key'!$C$9,VLOOKUP($H20,'Color Key'!$B$11:$D$17,2,FALSE)),"")</f>
        <v/>
      </c>
      <c r="X20" s="64" t="str">
        <f>IF(AND($C20&lt;Y$4,$D20&gt;(X$4-1)),IF($H20="",'Color Key'!$C$9,VLOOKUP($H20,'Color Key'!$B$11:$D$17,2,FALSE)),"")</f>
        <v/>
      </c>
      <c r="Y20" s="64" t="str">
        <f>IF(AND($C20&lt;Z$4,$D20&gt;(Y$4-1)),IF($H20="",'Color Key'!$C$9,VLOOKUP($H20,'Color Key'!$B$11:$D$17,2,FALSE)),"")</f>
        <v/>
      </c>
      <c r="Z20" s="64" t="str">
        <f>IF(AND($C20&lt;AA$4,$D20&gt;(Z$4-1)),IF($H20="",'Color Key'!$C$9,VLOOKUP($H20,'Color Key'!$B$11:$D$17,2,FALSE)),"")</f>
        <v/>
      </c>
      <c r="AA20" s="64" t="str">
        <f>IF(AND($C20&lt;AB$4,$D20&gt;(AA$4-1)),IF($H20="",'Color Key'!$C$9,VLOOKUP($H20,'Color Key'!$B$11:$D$17,2,FALSE)),"")</f>
        <v/>
      </c>
      <c r="AB20" s="64" t="str">
        <f>IF(AND($C20&lt;AC$4,$D20&gt;(AB$4-1)),IF($H20="",'Color Key'!$C$9,VLOOKUP($H20,'Color Key'!$B$11:$D$17,2,FALSE)),"")</f>
        <v/>
      </c>
      <c r="AC20" s="64" t="str">
        <f>IF(AND($C20&lt;AD$4,$D20&gt;(AC$4-1)),IF($H20="",'Color Key'!$C$9,VLOOKUP($H20,'Color Key'!$B$11:$D$17,2,FALSE)),"")</f>
        <v/>
      </c>
      <c r="AD20" s="64" t="str">
        <f>IF(AND($C20&lt;AE$4,$D20&gt;(AD$4-1)),IF($H20="",'Color Key'!$C$9,VLOOKUP($H20,'Color Key'!$B$11:$D$17,2,FALSE)),"")</f>
        <v/>
      </c>
      <c r="AE20" s="64" t="str">
        <f>IF(AND($C20&lt;AF$4,$D20&gt;(AE$4-1)),IF($H20="",'Color Key'!$C$9,VLOOKUP($H20,'Color Key'!$B$11:$D$17,2,FALSE)),"")</f>
        <v/>
      </c>
      <c r="AF20" s="67" t="str">
        <f>IF(AND($C20&lt;AG$4,$D20&gt;(AF$4-1)),IF($H20="",'Color Key'!$C$9,VLOOKUP($H20,'Color Key'!$B$11:$D$17,2,FALSE)),"")</f>
        <v/>
      </c>
      <c r="AG20" s="67" t="str">
        <f>IF(AND($C20&lt;AH$4,$D20&gt;(AG$4-1)),IF($H20="",'Color Key'!$C$9,VLOOKUP($H20,'Color Key'!$B$11:$D$17,2,FALSE)),"")</f>
        <v/>
      </c>
      <c r="AH20" s="67" t="str">
        <f>IF(AND($C20&lt;AI$4,$D20&gt;(AH$4-1)),IF($H20="",'Color Key'!$C$9,VLOOKUP($H20,'Color Key'!$B$11:$D$17,2,FALSE)),"")</f>
        <v/>
      </c>
    </row>
    <row r="21" spans="3:34" ht="15.75" customHeight="1">
      <c r="C21" s="87"/>
      <c r="D21" s="89"/>
      <c r="E21" s="91"/>
      <c r="F21" s="91"/>
      <c r="G21" s="91"/>
      <c r="H21" s="95"/>
      <c r="I21" s="91"/>
      <c r="J21" s="91"/>
      <c r="K21" s="67"/>
      <c r="L21" s="95"/>
      <c r="M21" s="91"/>
      <c r="O21" s="51" t="str">
        <f>IF(AND($C21&lt;P$4,$D21&gt;(O$4-1)),IF($H21="",'Color Key'!$C$9,VLOOKUP($H21,'Color Key'!$B$11:$D$17,2,FALSE)),"")</f>
        <v/>
      </c>
      <c r="P21" s="32" t="str">
        <f>IF(AND($C21&lt;Q$4,$D21&gt;(P$4-1)),IF($H21="",'Color Key'!$C$9,VLOOKUP($H21,'Color Key'!$B$11:$D$17,2,FALSE)),"")</f>
        <v/>
      </c>
      <c r="Q21" s="32" t="str">
        <f>IF(AND($C21&lt;R$4,$D21&gt;(Q$4-1)),IF($H21="",'Color Key'!$C$9,VLOOKUP($H21,'Color Key'!$B$11:$D$17,2,FALSE)),"")</f>
        <v/>
      </c>
      <c r="R21" s="32" t="str">
        <f>IF(AND($C21&lt;S$4,$D21&gt;(R$4-1)),IF($H21="",'Color Key'!$C$9,VLOOKUP($H21,'Color Key'!$B$11:$D$17,2,FALSE)),"")</f>
        <v/>
      </c>
      <c r="S21" s="32" t="str">
        <f>IF(AND($C21&lt;T$4,$D21&gt;(S$4-1)),IF($H21="",'Color Key'!$C$9,VLOOKUP($H21,'Color Key'!$B$11:$D$17,2,FALSE)),"")</f>
        <v/>
      </c>
      <c r="T21" s="32" t="str">
        <f>IF(AND($C21&lt;U$4,$D21&gt;(T$4-1)),IF($H21="",'Color Key'!$C$9,VLOOKUP($H21,'Color Key'!$B$11:$D$17,2,FALSE)),"")</f>
        <v/>
      </c>
      <c r="U21" s="32" t="str">
        <f>IF(AND($C21&lt;V$4,$D21&gt;(U$4-1)),IF($H21="",'Color Key'!$C$9,VLOOKUP($H21,'Color Key'!$B$11:$D$17,2,FALSE)),"")</f>
        <v/>
      </c>
      <c r="V21" s="63" t="str">
        <f>IF(AND($C21&lt;W$4,$D21&gt;(V$4-1)),IF($H21="",'Color Key'!$C$9,VLOOKUP($H21,'Color Key'!$B$11:$D$17,2,FALSE)),"")</f>
        <v/>
      </c>
      <c r="W21" s="64" t="str">
        <f>IF(AND($C21&lt;X$4,$D21&gt;(W$4-1)),IF($H21="",'Color Key'!$C$9,VLOOKUP($H21,'Color Key'!$B$11:$D$17,2,FALSE)),"")</f>
        <v/>
      </c>
      <c r="X21" s="64" t="str">
        <f>IF(AND($C21&lt;Y$4,$D21&gt;(X$4-1)),IF($H21="",'Color Key'!$C$9,VLOOKUP($H21,'Color Key'!$B$11:$D$17,2,FALSE)),"")</f>
        <v/>
      </c>
      <c r="Y21" s="64" t="str">
        <f>IF(AND($C21&lt;Z$4,$D21&gt;(Y$4-1)),IF($H21="",'Color Key'!$C$9,VLOOKUP($H21,'Color Key'!$B$11:$D$17,2,FALSE)),"")</f>
        <v/>
      </c>
      <c r="Z21" s="64" t="str">
        <f>IF(AND($C21&lt;AA$4,$D21&gt;(Z$4-1)),IF($H21="",'Color Key'!$C$9,VLOOKUP($H21,'Color Key'!$B$11:$D$17,2,FALSE)),"")</f>
        <v/>
      </c>
      <c r="AA21" s="64" t="str">
        <f>IF(AND($C21&lt;AB$4,$D21&gt;(AA$4-1)),IF($H21="",'Color Key'!$C$9,VLOOKUP($H21,'Color Key'!$B$11:$D$17,2,FALSE)),"")</f>
        <v/>
      </c>
      <c r="AB21" s="64" t="str">
        <f>IF(AND($C21&lt;AC$4,$D21&gt;(AB$4-1)),IF($H21="",'Color Key'!$C$9,VLOOKUP($H21,'Color Key'!$B$11:$D$17,2,FALSE)),"")</f>
        <v/>
      </c>
      <c r="AC21" s="64" t="str">
        <f>IF(AND($C21&lt;AD$4,$D21&gt;(AC$4-1)),IF($H21="",'Color Key'!$C$9,VLOOKUP($H21,'Color Key'!$B$11:$D$17,2,FALSE)),"")</f>
        <v/>
      </c>
      <c r="AD21" s="64" t="str">
        <f>IF(AND($C21&lt;AE$4,$D21&gt;(AD$4-1)),IF($H21="",'Color Key'!$C$9,VLOOKUP($H21,'Color Key'!$B$11:$D$17,2,FALSE)),"")</f>
        <v/>
      </c>
      <c r="AE21" s="64" t="str">
        <f>IF(AND($C21&lt;AF$4,$D21&gt;(AE$4-1)),IF($H21="",'Color Key'!$C$9,VLOOKUP($H21,'Color Key'!$B$11:$D$17,2,FALSE)),"")</f>
        <v/>
      </c>
      <c r="AF21" s="67" t="str">
        <f>IF(AND($C21&lt;AG$4,$D21&gt;(AF$4-1)),IF($H21="",'Color Key'!$C$9,VLOOKUP($H21,'Color Key'!$B$11:$D$17,2,FALSE)),"")</f>
        <v/>
      </c>
      <c r="AG21" s="67" t="str">
        <f>IF(AND($C21&lt;AH$4,$D21&gt;(AG$4-1)),IF($H21="",'Color Key'!$C$9,VLOOKUP($H21,'Color Key'!$B$11:$D$17,2,FALSE)),"")</f>
        <v/>
      </c>
      <c r="AH21" s="67" t="str">
        <f>IF(AND($C21&lt;AI$4,$D21&gt;(AH$4-1)),IF($H21="",'Color Key'!$C$9,VLOOKUP($H21,'Color Key'!$B$11:$D$17,2,FALSE)),"")</f>
        <v/>
      </c>
    </row>
    <row r="22" spans="3:34" ht="15.75" customHeight="1">
      <c r="C22" s="87"/>
      <c r="D22" s="89"/>
      <c r="E22" s="91"/>
      <c r="F22" s="91"/>
      <c r="G22" s="91"/>
      <c r="H22" s="95"/>
      <c r="I22" s="91"/>
      <c r="J22" s="91"/>
      <c r="K22" s="67"/>
      <c r="L22" s="95"/>
      <c r="M22" s="91"/>
      <c r="O22" s="51" t="str">
        <f>IF(AND($C22&lt;P$4,$D22&gt;(O$4-1)),IF($H22="",'Color Key'!$C$9,VLOOKUP($H22,'Color Key'!$B$11:$D$17,2,FALSE)),"")</f>
        <v/>
      </c>
      <c r="P22" s="32" t="str">
        <f>IF(AND($C22&lt;Q$4,$D22&gt;(P$4-1)),IF($H22="",'Color Key'!$C$9,VLOOKUP($H22,'Color Key'!$B$11:$D$17,2,FALSE)),"")</f>
        <v/>
      </c>
      <c r="Q22" s="32" t="str">
        <f>IF(AND($C22&lt;R$4,$D22&gt;(Q$4-1)),IF($H22="",'Color Key'!$C$9,VLOOKUP($H22,'Color Key'!$B$11:$D$17,2,FALSE)),"")</f>
        <v/>
      </c>
      <c r="R22" s="32" t="str">
        <f>IF(AND($C22&lt;S$4,$D22&gt;(R$4-1)),IF($H22="",'Color Key'!$C$9,VLOOKUP($H22,'Color Key'!$B$11:$D$17,2,FALSE)),"")</f>
        <v/>
      </c>
      <c r="S22" s="32" t="str">
        <f>IF(AND($C22&lt;T$4,$D22&gt;(S$4-1)),IF($H22="",'Color Key'!$C$9,VLOOKUP($H22,'Color Key'!$B$11:$D$17,2,FALSE)),"")</f>
        <v/>
      </c>
      <c r="T22" s="32" t="str">
        <f>IF(AND($C22&lt;U$4,$D22&gt;(T$4-1)),IF($H22="",'Color Key'!$C$9,VLOOKUP($H22,'Color Key'!$B$11:$D$17,2,FALSE)),"")</f>
        <v/>
      </c>
      <c r="U22" s="32" t="str">
        <f>IF(AND($C22&lt;V$4,$D22&gt;(U$4-1)),IF($H22="",'Color Key'!$C$9,VLOOKUP($H22,'Color Key'!$B$11:$D$17,2,FALSE)),"")</f>
        <v/>
      </c>
      <c r="V22" s="63" t="str">
        <f>IF(AND($C22&lt;W$4,$D22&gt;(V$4-1)),IF($H22="",'Color Key'!$C$9,VLOOKUP($H22,'Color Key'!$B$11:$D$17,2,FALSE)),"")</f>
        <v/>
      </c>
      <c r="W22" s="64" t="str">
        <f>IF(AND($C22&lt;X$4,$D22&gt;(W$4-1)),IF($H22="",'Color Key'!$C$9,VLOOKUP($H22,'Color Key'!$B$11:$D$17,2,FALSE)),"")</f>
        <v/>
      </c>
      <c r="X22" s="64" t="str">
        <f>IF(AND($C22&lt;Y$4,$D22&gt;(X$4-1)),IF($H22="",'Color Key'!$C$9,VLOOKUP($H22,'Color Key'!$B$11:$D$17,2,FALSE)),"")</f>
        <v/>
      </c>
      <c r="Y22" s="64" t="str">
        <f>IF(AND($C22&lt;Z$4,$D22&gt;(Y$4-1)),IF($H22="",'Color Key'!$C$9,VLOOKUP($H22,'Color Key'!$B$11:$D$17,2,FALSE)),"")</f>
        <v/>
      </c>
      <c r="Z22" s="64" t="str">
        <f>IF(AND($C22&lt;AA$4,$D22&gt;(Z$4-1)),IF($H22="",'Color Key'!$C$9,VLOOKUP($H22,'Color Key'!$B$11:$D$17,2,FALSE)),"")</f>
        <v/>
      </c>
      <c r="AA22" s="64" t="str">
        <f>IF(AND($C22&lt;AB$4,$D22&gt;(AA$4-1)),IF($H22="",'Color Key'!$C$9,VLOOKUP($H22,'Color Key'!$B$11:$D$17,2,FALSE)),"")</f>
        <v/>
      </c>
      <c r="AB22" s="64" t="str">
        <f>IF(AND($C22&lt;AC$4,$D22&gt;(AB$4-1)),IF($H22="",'Color Key'!$C$9,VLOOKUP($H22,'Color Key'!$B$11:$D$17,2,FALSE)),"")</f>
        <v/>
      </c>
      <c r="AC22" s="64" t="str">
        <f>IF(AND($C22&lt;AD$4,$D22&gt;(AC$4-1)),IF($H22="",'Color Key'!$C$9,VLOOKUP($H22,'Color Key'!$B$11:$D$17,2,FALSE)),"")</f>
        <v/>
      </c>
      <c r="AD22" s="64" t="str">
        <f>IF(AND($C22&lt;AE$4,$D22&gt;(AD$4-1)),IF($H22="",'Color Key'!$C$9,VLOOKUP($H22,'Color Key'!$B$11:$D$17,2,FALSE)),"")</f>
        <v/>
      </c>
      <c r="AE22" s="64" t="str">
        <f>IF(AND($C22&lt;AF$4,$D22&gt;(AE$4-1)),IF($H22="",'Color Key'!$C$9,VLOOKUP($H22,'Color Key'!$B$11:$D$17,2,FALSE)),"")</f>
        <v/>
      </c>
      <c r="AF22" s="67" t="str">
        <f>IF(AND($C22&lt;AG$4,$D22&gt;(AF$4-1)),IF($H22="",'Color Key'!$C$9,VLOOKUP($H22,'Color Key'!$B$11:$D$17,2,FALSE)),"")</f>
        <v/>
      </c>
      <c r="AG22" s="67" t="str">
        <f>IF(AND($C22&lt;AH$4,$D22&gt;(AG$4-1)),IF($H22="",'Color Key'!$C$9,VLOOKUP($H22,'Color Key'!$B$11:$D$17,2,FALSE)),"")</f>
        <v/>
      </c>
      <c r="AH22" s="67" t="str">
        <f>IF(AND($C22&lt;AI$4,$D22&gt;(AH$4-1)),IF($H22="",'Color Key'!$C$9,VLOOKUP($H22,'Color Key'!$B$11:$D$17,2,FALSE)),"")</f>
        <v/>
      </c>
    </row>
    <row r="23" spans="3:34" ht="15.75" customHeight="1">
      <c r="C23" s="87"/>
      <c r="D23" s="87"/>
      <c r="E23" s="91"/>
      <c r="F23" s="91"/>
      <c r="G23" s="91"/>
      <c r="H23" s="95"/>
      <c r="I23" s="91"/>
      <c r="J23" s="91"/>
      <c r="K23" s="67"/>
      <c r="L23" s="95"/>
      <c r="M23" s="91"/>
      <c r="O23" s="51" t="str">
        <f>IF(AND($C23&lt;P$4,$D23&gt;(O$4-1)),IF($H23="",'Color Key'!$C$9,VLOOKUP($H23,'Color Key'!$B$11:$D$17,2,FALSE)),"")</f>
        <v/>
      </c>
      <c r="P23" s="32" t="str">
        <f>IF(AND($C23&lt;Q$4,$D23&gt;(P$4-1)),IF($H23="",'Color Key'!$C$9,VLOOKUP($H23,'Color Key'!$B$11:$D$17,2,FALSE)),"")</f>
        <v/>
      </c>
      <c r="Q23" s="32" t="str">
        <f>IF(AND($C23&lt;R$4,$D23&gt;(Q$4-1)),IF($H23="",'Color Key'!$C$9,VLOOKUP($H23,'Color Key'!$B$11:$D$17,2,FALSE)),"")</f>
        <v/>
      </c>
      <c r="R23" s="32" t="str">
        <f>IF(AND($C23&lt;S$4,$D23&gt;(R$4-1)),IF($H23="",'Color Key'!$C$9,VLOOKUP($H23,'Color Key'!$B$11:$D$17,2,FALSE)),"")</f>
        <v/>
      </c>
      <c r="S23" s="32" t="str">
        <f>IF(AND($C23&lt;T$4,$D23&gt;(S$4-1)),IF($H23="",'Color Key'!$C$9,VLOOKUP($H23,'Color Key'!$B$11:$D$17,2,FALSE)),"")</f>
        <v/>
      </c>
      <c r="T23" s="32" t="str">
        <f>IF(AND($C23&lt;U$4,$D23&gt;(T$4-1)),IF($H23="",'Color Key'!$C$9,VLOOKUP($H23,'Color Key'!$B$11:$D$17,2,FALSE)),"")</f>
        <v/>
      </c>
      <c r="U23" s="32" t="str">
        <f>IF(AND($C23&lt;V$4,$D23&gt;(U$4-1)),IF($H23="",'Color Key'!$C$9,VLOOKUP($H23,'Color Key'!$B$11:$D$17,2,FALSE)),"")</f>
        <v/>
      </c>
      <c r="V23" s="63" t="str">
        <f>IF(AND($C23&lt;W$4,$D23&gt;(V$4-1)),IF($H23="",'Color Key'!$C$9,VLOOKUP($H23,'Color Key'!$B$11:$D$17,2,FALSE)),"")</f>
        <v/>
      </c>
      <c r="W23" s="64" t="str">
        <f>IF(AND($C23&lt;X$4,$D23&gt;(W$4-1)),IF($H23="",'Color Key'!$C$9,VLOOKUP($H23,'Color Key'!$B$11:$D$17,2,FALSE)),"")</f>
        <v/>
      </c>
      <c r="X23" s="64" t="str">
        <f>IF(AND($C23&lt;Y$4,$D23&gt;(X$4-1)),IF($H23="",'Color Key'!$C$9,VLOOKUP($H23,'Color Key'!$B$11:$D$17,2,FALSE)),"")</f>
        <v/>
      </c>
      <c r="Y23" s="64" t="str">
        <f>IF(AND($C23&lt;Z$4,$D23&gt;(Y$4-1)),IF($H23="",'Color Key'!$C$9,VLOOKUP($H23,'Color Key'!$B$11:$D$17,2,FALSE)),"")</f>
        <v/>
      </c>
      <c r="Z23" s="64" t="str">
        <f>IF(AND($C23&lt;AA$4,$D23&gt;(Z$4-1)),IF($H23="",'Color Key'!$C$9,VLOOKUP($H23,'Color Key'!$B$11:$D$17,2,FALSE)),"")</f>
        <v/>
      </c>
      <c r="AA23" s="64" t="str">
        <f>IF(AND($C23&lt;AB$4,$D23&gt;(AA$4-1)),IF($H23="",'Color Key'!$C$9,VLOOKUP($H23,'Color Key'!$B$11:$D$17,2,FALSE)),"")</f>
        <v/>
      </c>
      <c r="AB23" s="64" t="str">
        <f>IF(AND($C23&lt;AC$4,$D23&gt;(AB$4-1)),IF($H23="",'Color Key'!$C$9,VLOOKUP($H23,'Color Key'!$B$11:$D$17,2,FALSE)),"")</f>
        <v/>
      </c>
      <c r="AC23" s="64" t="str">
        <f>IF(AND($C23&lt;AD$4,$D23&gt;(AC$4-1)),IF($H23="",'Color Key'!$C$9,VLOOKUP($H23,'Color Key'!$B$11:$D$17,2,FALSE)),"")</f>
        <v/>
      </c>
      <c r="AD23" s="64" t="str">
        <f>IF(AND($C23&lt;AE$4,$D23&gt;(AD$4-1)),IF($H23="",'Color Key'!$C$9,VLOOKUP($H23,'Color Key'!$B$11:$D$17,2,FALSE)),"")</f>
        <v/>
      </c>
      <c r="AE23" s="64" t="str">
        <f>IF(AND($C23&lt;AF$4,$D23&gt;(AE$4-1)),IF($H23="",'Color Key'!$C$9,VLOOKUP($H23,'Color Key'!$B$11:$D$17,2,FALSE)),"")</f>
        <v/>
      </c>
      <c r="AF23" s="67" t="str">
        <f>IF(AND($C23&lt;AG$4,$D23&gt;(AF$4-1)),IF($H23="",'Color Key'!$C$9,VLOOKUP($H23,'Color Key'!$B$11:$D$17,2,FALSE)),"")</f>
        <v/>
      </c>
      <c r="AG23" s="67" t="str">
        <f>IF(AND($C23&lt;AH$4,$D23&gt;(AG$4-1)),IF($H23="",'Color Key'!$C$9,VLOOKUP($H23,'Color Key'!$B$11:$D$17,2,FALSE)),"")</f>
        <v/>
      </c>
      <c r="AH23" s="67" t="str">
        <f>IF(AND($C23&lt;AI$4,$D23&gt;(AH$4-1)),IF($H23="",'Color Key'!$C$9,VLOOKUP($H23,'Color Key'!$B$11:$D$17,2,FALSE)),"")</f>
        <v/>
      </c>
    </row>
    <row r="24" spans="3:34">
      <c r="C24" s="103"/>
      <c r="D24" s="89"/>
      <c r="E24" s="91"/>
      <c r="F24" s="91"/>
      <c r="G24" s="91"/>
      <c r="H24" s="95"/>
      <c r="I24" s="91"/>
      <c r="J24" s="91"/>
      <c r="K24" s="67"/>
      <c r="L24" s="95"/>
      <c r="M24" s="91"/>
      <c r="O24" s="51" t="str">
        <f>IF(AND($C24&lt;P$4,$D24&gt;(O$4-1)),IF($H24="",'Color Key'!$C$9,VLOOKUP($H24,'Color Key'!$B$11:$D$17,2,FALSE)),"")</f>
        <v/>
      </c>
      <c r="P24" s="32" t="str">
        <f>IF(AND($C24&lt;Q$4,$D24&gt;(P$4-1)),IF($H24="",'Color Key'!$C$9,VLOOKUP($H24,'Color Key'!$B$11:$D$17,2,FALSE)),"")</f>
        <v/>
      </c>
      <c r="Q24" s="32" t="str">
        <f>IF(AND($C24&lt;R$4,$D24&gt;(Q$4-1)),IF($H24="",'Color Key'!$C$9,VLOOKUP($H24,'Color Key'!$B$11:$D$17,2,FALSE)),"")</f>
        <v/>
      </c>
      <c r="R24" s="32" t="str">
        <f>IF(AND($C24&lt;S$4,$D24&gt;(R$4-1)),IF($H24="",'Color Key'!$C$9,VLOOKUP($H24,'Color Key'!$B$11:$D$17,2,FALSE)),"")</f>
        <v/>
      </c>
      <c r="S24" s="32" t="str">
        <f>IF(AND($C24&lt;T$4,$D24&gt;(S$4-1)),IF($H24="",'Color Key'!$C$9,VLOOKUP($H24,'Color Key'!$B$11:$D$17,2,FALSE)),"")</f>
        <v/>
      </c>
      <c r="T24" s="32" t="str">
        <f>IF(AND($C24&lt;U$4,$D24&gt;(T$4-1)),IF($H24="",'Color Key'!$C$9,VLOOKUP($H24,'Color Key'!$B$11:$D$17,2,FALSE)),"")</f>
        <v/>
      </c>
      <c r="U24" s="32" t="str">
        <f>IF(AND($C24&lt;V$4,$D24&gt;(U$4-1)),IF($H24="",'Color Key'!$C$9,VLOOKUP($H24,'Color Key'!$B$11:$D$17,2,FALSE)),"")</f>
        <v/>
      </c>
      <c r="V24" s="63" t="str">
        <f>IF(AND($C24&lt;W$4,$D24&gt;(V$4-1)),IF($H24="",'Color Key'!$C$9,VLOOKUP($H24,'Color Key'!$B$11:$D$17,2,FALSE)),"")</f>
        <v/>
      </c>
      <c r="W24" s="64" t="str">
        <f>IF(AND($C24&lt;X$4,$D24&gt;(W$4-1)),IF($H24="",'Color Key'!$C$9,VLOOKUP($H24,'Color Key'!$B$11:$D$17,2,FALSE)),"")</f>
        <v/>
      </c>
      <c r="X24" s="64" t="str">
        <f>IF(AND($C24&lt;Y$4,$D24&gt;(X$4-1)),IF($H24="",'Color Key'!$C$9,VLOOKUP($H24,'Color Key'!$B$11:$D$17,2,FALSE)),"")</f>
        <v/>
      </c>
      <c r="Y24" s="64" t="str">
        <f>IF(AND($C24&lt;Z$4,$D24&gt;(Y$4-1)),IF($H24="",'Color Key'!$C$9,VLOOKUP($H24,'Color Key'!$B$11:$D$17,2,FALSE)),"")</f>
        <v/>
      </c>
      <c r="Z24" s="64" t="str">
        <f>IF(AND($C24&lt;AA$4,$D24&gt;(Z$4-1)),IF($H24="",'Color Key'!$C$9,VLOOKUP($H24,'Color Key'!$B$11:$D$17,2,FALSE)),"")</f>
        <v/>
      </c>
      <c r="AA24" s="64" t="str">
        <f>IF(AND($C24&lt;AB$4,$D24&gt;(AA$4-1)),IF($H24="",'Color Key'!$C$9,VLOOKUP($H24,'Color Key'!$B$11:$D$17,2,FALSE)),"")</f>
        <v/>
      </c>
      <c r="AB24" s="64" t="str">
        <f>IF(AND($C24&lt;AC$4,$D24&gt;(AB$4-1)),IF($H24="",'Color Key'!$C$9,VLOOKUP($H24,'Color Key'!$B$11:$D$17,2,FALSE)),"")</f>
        <v/>
      </c>
      <c r="AC24" s="64" t="str">
        <f>IF(AND($C24&lt;AD$4,$D24&gt;(AC$4-1)),IF($H24="",'Color Key'!$C$9,VLOOKUP($H24,'Color Key'!$B$11:$D$17,2,FALSE)),"")</f>
        <v/>
      </c>
      <c r="AD24" s="64" t="str">
        <f>IF(AND($C24&lt;AE$4,$D24&gt;(AD$4-1)),IF($H24="",'Color Key'!$C$9,VLOOKUP($H24,'Color Key'!$B$11:$D$17,2,FALSE)),"")</f>
        <v/>
      </c>
      <c r="AE24" s="64" t="str">
        <f>IF(AND($C24&lt;AF$4,$D24&gt;(AE$4-1)),IF($H24="",'Color Key'!$C$9,VLOOKUP($H24,'Color Key'!$B$11:$D$17,2,FALSE)),"")</f>
        <v/>
      </c>
      <c r="AF24" s="67" t="str">
        <f>IF(AND($C24&lt;AG$4,$D24&gt;(AF$4-1)),IF($H24="",'Color Key'!$C$9,VLOOKUP($H24,'Color Key'!$B$11:$D$17,2,FALSE)),"")</f>
        <v/>
      </c>
      <c r="AG24" s="67" t="str">
        <f>IF(AND($C24&lt;AH$4,$D24&gt;(AG$4-1)),IF($H24="",'Color Key'!$C$9,VLOOKUP($H24,'Color Key'!$B$11:$D$17,2,FALSE)),"")</f>
        <v/>
      </c>
      <c r="AH24" s="67" t="str">
        <f>IF(AND($C24&lt;AI$4,$D24&gt;(AH$4-1)),IF($H24="",'Color Key'!$C$9,VLOOKUP($H24,'Color Key'!$B$11:$D$17,2,FALSE)),"")</f>
        <v/>
      </c>
    </row>
    <row r="25" spans="3:34" ht="15.75" customHeight="1">
      <c r="O25" s="51" t="str">
        <f>IF(AND($C25&lt;P$4,$D25&gt;(O$4-1)),IF($H25="",'Color Key'!$C$9,VLOOKUP($H25,'Color Key'!$B$11:$D$17,2,FALSE)),"")</f>
        <v/>
      </c>
      <c r="P25" s="32" t="str">
        <f>IF(AND($C25&lt;Q$4,$D25&gt;(P$4-1)),IF($H25="",'Color Key'!$C$9,VLOOKUP($H25,'Color Key'!$B$11:$D$17,2,FALSE)),"")</f>
        <v/>
      </c>
      <c r="Q25" s="32" t="str">
        <f>IF(AND($C25&lt;R$4,$D25&gt;(Q$4-1)),IF($H25="",'Color Key'!$C$9,VLOOKUP($H25,'Color Key'!$B$11:$D$17,2,FALSE)),"")</f>
        <v/>
      </c>
      <c r="R25" s="32" t="str">
        <f>IF(AND($C25&lt;S$4,$D25&gt;(R$4-1)),IF($H25="",'Color Key'!$C$9,VLOOKUP($H25,'Color Key'!$B$11:$D$17,2,FALSE)),"")</f>
        <v/>
      </c>
      <c r="S25" s="32" t="str">
        <f>IF(AND($C25&lt;T$4,$D25&gt;(S$4-1)),IF($H25="",'Color Key'!$C$9,VLOOKUP($H25,'Color Key'!$B$11:$D$17,2,FALSE)),"")</f>
        <v/>
      </c>
      <c r="T25" s="32" t="str">
        <f>IF(AND($C25&lt;U$4,$D25&gt;(T$4-1)),IF($H25="",'Color Key'!$C$9,VLOOKUP($H25,'Color Key'!$B$11:$D$17,2,FALSE)),"")</f>
        <v/>
      </c>
      <c r="U25" s="32" t="str">
        <f>IF(AND($C25&lt;V$4,$D25&gt;(U$4-1)),IF($H25="",'Color Key'!$C$9,VLOOKUP($H25,'Color Key'!$B$11:$D$17,2,FALSE)),"")</f>
        <v/>
      </c>
      <c r="V25" s="63" t="str">
        <f>IF(AND($C25&lt;W$4,$D25&gt;(V$4-1)),IF($H25="",'Color Key'!$C$9,VLOOKUP($H25,'Color Key'!$B$11:$D$17,2,FALSE)),"")</f>
        <v/>
      </c>
      <c r="W25" s="64" t="str">
        <f>IF(AND($C25&lt;X$4,$D25&gt;(W$4-1)),IF($H25="",'Color Key'!$C$9,VLOOKUP($H25,'Color Key'!$B$11:$D$17,2,FALSE)),"")</f>
        <v/>
      </c>
      <c r="X25" s="64" t="str">
        <f>IF(AND($C25&lt;Y$4,$D25&gt;(X$4-1)),IF($H25="",'Color Key'!$C$9,VLOOKUP($H25,'Color Key'!$B$11:$D$17,2,FALSE)),"")</f>
        <v/>
      </c>
      <c r="Y25" s="64" t="str">
        <f>IF(AND($C25&lt;Z$4,$D25&gt;(Y$4-1)),IF($H25="",'Color Key'!$C$9,VLOOKUP($H25,'Color Key'!$B$11:$D$17,2,FALSE)),"")</f>
        <v/>
      </c>
      <c r="Z25" s="64" t="str">
        <f>IF(AND($C25&lt;AA$4,$D25&gt;(Z$4-1)),IF($H25="",'Color Key'!$C$9,VLOOKUP($H25,'Color Key'!$B$11:$D$17,2,FALSE)),"")</f>
        <v/>
      </c>
      <c r="AA25" s="64" t="str">
        <f>IF(AND($C25&lt;AB$4,$D25&gt;(AA$4-1)),IF($H25="",'Color Key'!$C$9,VLOOKUP($H25,'Color Key'!$B$11:$D$17,2,FALSE)),"")</f>
        <v/>
      </c>
      <c r="AB25" s="64" t="str">
        <f>IF(AND($C25&lt;AC$4,$D25&gt;(AB$4-1)),IF($H25="",'Color Key'!$C$9,VLOOKUP($H25,'Color Key'!$B$11:$D$17,2,FALSE)),"")</f>
        <v/>
      </c>
      <c r="AC25" s="64" t="str">
        <f>IF(AND($C25&lt;AD$4,$D25&gt;(AC$4-1)),IF($H25="",'Color Key'!$C$9,VLOOKUP($H25,'Color Key'!$B$11:$D$17,2,FALSE)),"")</f>
        <v/>
      </c>
      <c r="AD25" s="64" t="str">
        <f>IF(AND($C25&lt;AE$4,$D25&gt;(AD$4-1)),IF($H25="",'Color Key'!$C$9,VLOOKUP($H25,'Color Key'!$B$11:$D$17,2,FALSE)),"")</f>
        <v/>
      </c>
      <c r="AE25" s="64" t="str">
        <f>IF(AND($C25&lt;AF$4,$D25&gt;(AE$4-1)),IF($H25="",'Color Key'!$C$9,VLOOKUP($H25,'Color Key'!$B$11:$D$17,2,FALSE)),"")</f>
        <v/>
      </c>
      <c r="AF25" s="67" t="str">
        <f>IF(AND($C25&lt;AG$4,$D25&gt;(AF$4-1)),IF($H25="",'Color Key'!$C$9,VLOOKUP($H25,'Color Key'!$B$11:$D$17,2,FALSE)),"")</f>
        <v/>
      </c>
      <c r="AG25" s="67" t="str">
        <f>IF(AND($C25&lt;AH$4,$D25&gt;(AG$4-1)),IF($H25="",'Color Key'!$C$9,VLOOKUP($H25,'Color Key'!$B$11:$D$17,2,FALSE)),"")</f>
        <v/>
      </c>
      <c r="AH25" s="67" t="str">
        <f>IF(AND($C25&lt;AI$4,$D25&gt;(AH$4-1)),IF($H25="",'Color Key'!$C$9,VLOOKUP($H25,'Color Key'!$B$11:$D$17,2,FALSE)),"")</f>
        <v/>
      </c>
    </row>
    <row r="26" spans="3:34" ht="15.75" customHeight="1">
      <c r="O26" s="63"/>
      <c r="P26" s="64"/>
      <c r="Q26" s="64"/>
      <c r="R26" s="64"/>
      <c r="S26" s="64"/>
      <c r="T26" s="64"/>
      <c r="U26" s="64"/>
      <c r="V26" s="63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</row>
    <row r="27" spans="3:34" ht="15.75" customHeight="1">
      <c r="O27" s="63" t="str">
        <f t="shared" ref="O27:AE27" si="7">IF(AND($E27&lt;=O$4,$F27&gt;O$4),"x","")</f>
        <v/>
      </c>
      <c r="P27" s="64" t="str">
        <f t="shared" si="7"/>
        <v/>
      </c>
      <c r="Q27" s="64" t="str">
        <f t="shared" si="7"/>
        <v/>
      </c>
      <c r="R27" s="64" t="str">
        <f t="shared" si="7"/>
        <v/>
      </c>
      <c r="S27" s="64" t="str">
        <f t="shared" si="7"/>
        <v/>
      </c>
      <c r="T27" s="64" t="str">
        <f t="shared" si="7"/>
        <v/>
      </c>
      <c r="U27" s="64" t="str">
        <f t="shared" si="7"/>
        <v/>
      </c>
      <c r="V27" s="63" t="str">
        <f t="shared" si="7"/>
        <v/>
      </c>
      <c r="W27" s="64" t="str">
        <f t="shared" si="7"/>
        <v/>
      </c>
      <c r="X27" s="64" t="str">
        <f t="shared" si="7"/>
        <v/>
      </c>
      <c r="Y27" s="64" t="str">
        <f t="shared" si="7"/>
        <v/>
      </c>
      <c r="Z27" s="64" t="str">
        <f t="shared" si="7"/>
        <v/>
      </c>
      <c r="AA27" s="64" t="str">
        <f t="shared" si="7"/>
        <v/>
      </c>
      <c r="AB27" s="64" t="str">
        <f t="shared" si="7"/>
        <v/>
      </c>
      <c r="AC27" s="64" t="str">
        <f t="shared" si="7"/>
        <v/>
      </c>
      <c r="AD27" s="64" t="str">
        <f t="shared" si="7"/>
        <v/>
      </c>
      <c r="AE27" s="64" t="str">
        <f t="shared" si="7"/>
        <v/>
      </c>
      <c r="AF27" s="64"/>
      <c r="AG27" s="64" t="str">
        <f t="shared" ref="AG27:AH27" si="8">IF(AND($E27&lt;=AG$4,$F27&gt;AG$4),"x","")</f>
        <v/>
      </c>
      <c r="AH27" s="64" t="str">
        <f t="shared" si="8"/>
        <v/>
      </c>
    </row>
    <row r="28" spans="3:34" ht="15.75" customHeight="1">
      <c r="O28" s="63"/>
      <c r="P28" s="64"/>
      <c r="Q28" s="64"/>
      <c r="R28" s="64"/>
      <c r="S28" s="64"/>
      <c r="T28" s="64"/>
      <c r="U28" s="64"/>
      <c r="V28" s="63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</row>
    <row r="29" spans="3:34" ht="15.75" customHeight="1">
      <c r="O29" s="63" t="str">
        <f t="shared" ref="O29:AE29" si="9">IF(AND($E29&lt;=O$4,$F29&gt;O$4),"x","")</f>
        <v/>
      </c>
      <c r="P29" s="64" t="str">
        <f t="shared" si="9"/>
        <v/>
      </c>
      <c r="Q29" s="64" t="str">
        <f t="shared" si="9"/>
        <v/>
      </c>
      <c r="R29" s="64" t="str">
        <f t="shared" si="9"/>
        <v/>
      </c>
      <c r="S29" s="64" t="str">
        <f t="shared" si="9"/>
        <v/>
      </c>
      <c r="T29" s="64" t="str">
        <f t="shared" si="9"/>
        <v/>
      </c>
      <c r="U29" s="64" t="str">
        <f t="shared" si="9"/>
        <v/>
      </c>
      <c r="V29" s="63" t="str">
        <f t="shared" si="9"/>
        <v/>
      </c>
      <c r="W29" s="64" t="str">
        <f t="shared" si="9"/>
        <v/>
      </c>
      <c r="X29" s="64" t="str">
        <f t="shared" si="9"/>
        <v/>
      </c>
      <c r="Y29" s="64" t="str">
        <f t="shared" si="9"/>
        <v/>
      </c>
      <c r="Z29" s="64" t="str">
        <f t="shared" si="9"/>
        <v/>
      </c>
      <c r="AA29" s="64" t="str">
        <f t="shared" si="9"/>
        <v/>
      </c>
      <c r="AB29" s="64" t="str">
        <f t="shared" si="9"/>
        <v/>
      </c>
      <c r="AC29" s="64" t="str">
        <f t="shared" si="9"/>
        <v/>
      </c>
      <c r="AD29" s="64" t="str">
        <f t="shared" si="9"/>
        <v/>
      </c>
      <c r="AE29" s="64" t="str">
        <f t="shared" si="9"/>
        <v/>
      </c>
      <c r="AF29" s="64"/>
      <c r="AG29" s="64" t="str">
        <f t="shared" ref="AG29:AH29" si="10">IF(AND($E29&lt;=AG$4,$F29&gt;AG$4),"x","")</f>
        <v/>
      </c>
      <c r="AH29" s="64" t="str">
        <f t="shared" si="10"/>
        <v/>
      </c>
    </row>
    <row r="30" spans="3:34" ht="15.75" customHeight="1">
      <c r="O30" s="63"/>
      <c r="P30" s="64"/>
      <c r="Q30" s="64"/>
      <c r="R30" s="64"/>
      <c r="S30" s="64"/>
      <c r="T30" s="64"/>
      <c r="U30" s="64"/>
      <c r="V30" s="63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</row>
    <row r="31" spans="3:34" ht="15.75" customHeight="1">
      <c r="O31" s="63" t="str">
        <f t="shared" ref="O31:U31" si="11">IF(AND($E31&lt;=O$4,$F31&gt;O$4),"x","")</f>
        <v/>
      </c>
      <c r="P31" s="64" t="str">
        <f t="shared" si="11"/>
        <v/>
      </c>
      <c r="Q31" s="64" t="str">
        <f t="shared" si="11"/>
        <v/>
      </c>
      <c r="R31" s="64" t="str">
        <f t="shared" si="11"/>
        <v/>
      </c>
      <c r="S31" s="64" t="str">
        <f t="shared" si="11"/>
        <v/>
      </c>
      <c r="T31" s="64" t="str">
        <f t="shared" si="11"/>
        <v/>
      </c>
      <c r="U31" s="64" t="str">
        <f t="shared" si="11"/>
        <v/>
      </c>
      <c r="V31" s="63"/>
      <c r="W31" s="64" t="str">
        <f t="shared" ref="W31:AE31" si="12">IF(AND($E31&lt;=W$4,$F31&gt;W$4),"x","")</f>
        <v/>
      </c>
      <c r="X31" s="64" t="str">
        <f t="shared" si="12"/>
        <v/>
      </c>
      <c r="Y31" s="64" t="str">
        <f t="shared" si="12"/>
        <v/>
      </c>
      <c r="Z31" s="64" t="str">
        <f t="shared" si="12"/>
        <v/>
      </c>
      <c r="AA31" s="64" t="str">
        <f t="shared" si="12"/>
        <v/>
      </c>
      <c r="AB31" s="64" t="str">
        <f t="shared" si="12"/>
        <v/>
      </c>
      <c r="AC31" s="64" t="str">
        <f t="shared" si="12"/>
        <v/>
      </c>
      <c r="AD31" s="64" t="str">
        <f t="shared" si="12"/>
        <v/>
      </c>
      <c r="AE31" s="64" t="str">
        <f t="shared" si="12"/>
        <v/>
      </c>
      <c r="AF31" s="64"/>
      <c r="AG31" s="64" t="str">
        <f t="shared" ref="AG31:AH31" si="13">IF(AND($E31&lt;=AG$4,$F31&gt;AG$4),"x","")</f>
        <v/>
      </c>
      <c r="AH31" s="64" t="str">
        <f t="shared" si="13"/>
        <v/>
      </c>
    </row>
    <row r="32" spans="3:34" ht="15.75" customHeight="1">
      <c r="O32" s="101"/>
      <c r="V32" s="63"/>
    </row>
    <row r="33" spans="15:22" ht="15.75" customHeight="1">
      <c r="O33" s="101"/>
      <c r="V33" s="63"/>
    </row>
    <row r="34" spans="15:22" ht="15.75" customHeight="1">
      <c r="O34" s="101"/>
      <c r="V34" s="63"/>
    </row>
    <row r="35" spans="15:22" ht="15.75" customHeight="1">
      <c r="O35" s="101"/>
      <c r="V35" s="63"/>
    </row>
    <row r="36" spans="15:22" ht="15.75" customHeight="1">
      <c r="O36" s="101"/>
      <c r="V36" s="63"/>
    </row>
    <row r="37" spans="15:22" ht="15.75" customHeight="1">
      <c r="O37" s="101"/>
      <c r="V37" s="63"/>
    </row>
    <row r="38" spans="15:22" ht="15.75" customHeight="1">
      <c r="O38" s="101"/>
      <c r="V38" s="63"/>
    </row>
    <row r="39" spans="15:22" ht="15.75" customHeight="1">
      <c r="O39" s="101"/>
      <c r="V39" s="63"/>
    </row>
    <row r="40" spans="15:22" ht="15.75" customHeight="1">
      <c r="O40" s="101"/>
      <c r="V40" s="63"/>
    </row>
    <row r="41" spans="15:22" ht="15.75" customHeight="1">
      <c r="O41" s="101"/>
      <c r="V41" s="63"/>
    </row>
    <row r="42" spans="15:22" ht="15.75" customHeight="1">
      <c r="O42" s="101"/>
      <c r="V42" s="63"/>
    </row>
    <row r="43" spans="15:22" ht="15.75" customHeight="1">
      <c r="O43" s="101"/>
    </row>
    <row r="44" spans="15:22" ht="15.75" customHeight="1">
      <c r="O44" s="101"/>
    </row>
    <row r="45" spans="15:22" ht="13">
      <c r="O45" s="101"/>
    </row>
    <row r="46" spans="15:22" ht="13">
      <c r="O46" s="101"/>
    </row>
    <row r="47" spans="15:22" ht="13">
      <c r="O47" s="101"/>
    </row>
    <row r="48" spans="15:22" ht="13">
      <c r="O48" s="101"/>
    </row>
    <row r="49" spans="15:15" ht="13">
      <c r="O49" s="101"/>
    </row>
    <row r="50" spans="15:15" ht="13">
      <c r="O50" s="101"/>
    </row>
    <row r="51" spans="15:15" ht="13">
      <c r="O51" s="101"/>
    </row>
    <row r="52" spans="15:15" ht="13">
      <c r="O52" s="101"/>
    </row>
    <row r="53" spans="15:15" ht="13">
      <c r="O53" s="101"/>
    </row>
    <row r="54" spans="15:15" ht="13">
      <c r="O54" s="101"/>
    </row>
    <row r="55" spans="15:15" ht="13">
      <c r="O55" s="101"/>
    </row>
    <row r="56" spans="15:15" ht="13">
      <c r="O56" s="101"/>
    </row>
    <row r="57" spans="15:15" ht="13">
      <c r="O57" s="101"/>
    </row>
    <row r="58" spans="15:15" ht="13">
      <c r="O58" s="101"/>
    </row>
    <row r="59" spans="15:15" ht="13">
      <c r="O59" s="101"/>
    </row>
    <row r="60" spans="15:15" ht="13">
      <c r="O60" s="101"/>
    </row>
    <row r="61" spans="15:15" ht="13">
      <c r="O61" s="101"/>
    </row>
    <row r="62" spans="15:15" ht="13">
      <c r="O62" s="101"/>
    </row>
    <row r="63" spans="15:15" ht="13">
      <c r="O63" s="101"/>
    </row>
    <row r="64" spans="15:15" ht="13">
      <c r="O64" s="101"/>
    </row>
    <row r="65" spans="15:15" ht="13">
      <c r="O65" s="101"/>
    </row>
    <row r="66" spans="15:15" ht="13">
      <c r="O66" s="101"/>
    </row>
    <row r="67" spans="15:15" ht="13">
      <c r="O67" s="101"/>
    </row>
    <row r="68" spans="15:15" ht="13">
      <c r="O68" s="101"/>
    </row>
    <row r="69" spans="15:15" ht="13">
      <c r="O69" s="101"/>
    </row>
    <row r="70" spans="15:15" ht="13">
      <c r="O70" s="101"/>
    </row>
    <row r="71" spans="15:15" ht="13">
      <c r="O71" s="101"/>
    </row>
    <row r="72" spans="15:15" ht="13">
      <c r="O72" s="101"/>
    </row>
    <row r="73" spans="15:15" ht="13">
      <c r="O73" s="101"/>
    </row>
    <row r="74" spans="15:15" ht="13">
      <c r="O74" s="101"/>
    </row>
    <row r="75" spans="15:15" ht="13">
      <c r="O75" s="101"/>
    </row>
    <row r="76" spans="15:15" ht="13">
      <c r="O76" s="101"/>
    </row>
    <row r="77" spans="15:15" ht="13">
      <c r="O77" s="101"/>
    </row>
    <row r="78" spans="15:15" ht="13">
      <c r="O78" s="101"/>
    </row>
    <row r="79" spans="15:15" ht="13">
      <c r="O79" s="101"/>
    </row>
    <row r="80" spans="15:15" ht="13">
      <c r="O80" s="101"/>
    </row>
    <row r="81" spans="15:15" ht="13">
      <c r="O81" s="101"/>
    </row>
    <row r="82" spans="15:15" ht="13">
      <c r="O82" s="101"/>
    </row>
    <row r="83" spans="15:15" ht="13">
      <c r="O83" s="101"/>
    </row>
    <row r="84" spans="15:15" ht="13">
      <c r="O84" s="101"/>
    </row>
    <row r="85" spans="15:15" ht="13">
      <c r="O85" s="101"/>
    </row>
    <row r="86" spans="15:15" ht="13">
      <c r="O86" s="101"/>
    </row>
    <row r="87" spans="15:15" ht="13">
      <c r="O87" s="101"/>
    </row>
    <row r="88" spans="15:15" ht="13">
      <c r="O88" s="101"/>
    </row>
    <row r="89" spans="15:15" ht="13">
      <c r="O89" s="101"/>
    </row>
    <row r="90" spans="15:15" ht="13">
      <c r="O90" s="101"/>
    </row>
    <row r="91" spans="15:15" ht="13">
      <c r="O91" s="101"/>
    </row>
    <row r="92" spans="15:15" ht="13">
      <c r="O92" s="101"/>
    </row>
    <row r="93" spans="15:15" ht="13">
      <c r="O93" s="101"/>
    </row>
    <row r="94" spans="15:15" ht="13">
      <c r="O94" s="101"/>
    </row>
    <row r="95" spans="15:15" ht="13">
      <c r="O95" s="101"/>
    </row>
    <row r="96" spans="15:15" ht="13">
      <c r="O96" s="101"/>
    </row>
    <row r="97" spans="15:15" ht="13">
      <c r="O97" s="101"/>
    </row>
    <row r="98" spans="15:15" ht="13">
      <c r="O98" s="101"/>
    </row>
    <row r="99" spans="15:15" ht="13">
      <c r="O99" s="101"/>
    </row>
    <row r="100" spans="15:15" ht="13">
      <c r="O100" s="101"/>
    </row>
    <row r="101" spans="15:15" ht="13">
      <c r="O101" s="101"/>
    </row>
    <row r="102" spans="15:15" ht="13">
      <c r="O102" s="101"/>
    </row>
    <row r="103" spans="15:15" ht="13">
      <c r="O103" s="101"/>
    </row>
    <row r="104" spans="15:15" ht="13">
      <c r="O104" s="101"/>
    </row>
    <row r="105" spans="15:15" ht="13">
      <c r="O105" s="101"/>
    </row>
    <row r="106" spans="15:15" ht="13">
      <c r="O106" s="101"/>
    </row>
    <row r="107" spans="15:15" ht="13">
      <c r="O107" s="101"/>
    </row>
    <row r="108" spans="15:15" ht="13">
      <c r="O108" s="101"/>
    </row>
    <row r="109" spans="15:15" ht="13">
      <c r="O109" s="101"/>
    </row>
    <row r="110" spans="15:15" ht="13">
      <c r="O110" s="101"/>
    </row>
    <row r="111" spans="15:15" ht="13">
      <c r="O111" s="101"/>
    </row>
    <row r="112" spans="15:15" ht="13">
      <c r="O112" s="101"/>
    </row>
    <row r="113" spans="15:15" ht="13">
      <c r="O113" s="101"/>
    </row>
    <row r="114" spans="15:15" ht="13">
      <c r="O114" s="101"/>
    </row>
    <row r="115" spans="15:15" ht="13">
      <c r="O115" s="101"/>
    </row>
    <row r="116" spans="15:15" ht="13">
      <c r="O116" s="101"/>
    </row>
    <row r="117" spans="15:15" ht="13">
      <c r="O117" s="101"/>
    </row>
    <row r="118" spans="15:15" ht="13">
      <c r="O118" s="101"/>
    </row>
    <row r="119" spans="15:15" ht="13">
      <c r="O119" s="101"/>
    </row>
    <row r="120" spans="15:15" ht="13">
      <c r="O120" s="101"/>
    </row>
    <row r="121" spans="15:15" ht="13">
      <c r="O121" s="101"/>
    </row>
    <row r="122" spans="15:15" ht="13">
      <c r="O122" s="101"/>
    </row>
    <row r="123" spans="15:15" ht="13">
      <c r="O123" s="101"/>
    </row>
    <row r="124" spans="15:15" ht="13">
      <c r="O124" s="101"/>
    </row>
    <row r="125" spans="15:15" ht="13">
      <c r="O125" s="101"/>
    </row>
    <row r="126" spans="15:15" ht="13">
      <c r="O126" s="101"/>
    </row>
    <row r="127" spans="15:15" ht="13">
      <c r="O127" s="101"/>
    </row>
    <row r="128" spans="15:15" ht="13">
      <c r="O128" s="101"/>
    </row>
    <row r="129" spans="15:15" ht="13">
      <c r="O129" s="101"/>
    </row>
    <row r="130" spans="15:15" ht="13">
      <c r="O130" s="101"/>
    </row>
    <row r="131" spans="15:15" ht="13">
      <c r="O131" s="101"/>
    </row>
    <row r="132" spans="15:15" ht="13">
      <c r="O132" s="101"/>
    </row>
    <row r="133" spans="15:15" ht="13">
      <c r="O133" s="101"/>
    </row>
    <row r="134" spans="15:15" ht="13">
      <c r="O134" s="101"/>
    </row>
    <row r="135" spans="15:15" ht="13">
      <c r="O135" s="101"/>
    </row>
    <row r="136" spans="15:15" ht="13">
      <c r="O136" s="101"/>
    </row>
    <row r="137" spans="15:15" ht="13">
      <c r="O137" s="101"/>
    </row>
    <row r="138" spans="15:15" ht="13">
      <c r="O138" s="101"/>
    </row>
    <row r="139" spans="15:15" ht="13">
      <c r="O139" s="101"/>
    </row>
    <row r="140" spans="15:15" ht="13">
      <c r="O140" s="101"/>
    </row>
    <row r="141" spans="15:15" ht="13">
      <c r="O141" s="101"/>
    </row>
    <row r="142" spans="15:15" ht="13">
      <c r="O142" s="101"/>
    </row>
    <row r="143" spans="15:15" ht="13">
      <c r="O143" s="101"/>
    </row>
    <row r="144" spans="15:15" ht="13">
      <c r="O144" s="101"/>
    </row>
    <row r="145" spans="15:15" ht="13">
      <c r="O145" s="101"/>
    </row>
    <row r="146" spans="15:15" ht="13">
      <c r="O146" s="101"/>
    </row>
    <row r="147" spans="15:15" ht="13">
      <c r="O147" s="101"/>
    </row>
    <row r="148" spans="15:15" ht="13">
      <c r="O148" s="101"/>
    </row>
    <row r="149" spans="15:15" ht="13">
      <c r="O149" s="101"/>
    </row>
    <row r="150" spans="15:15" ht="13">
      <c r="O150" s="101"/>
    </row>
    <row r="151" spans="15:15" ht="13">
      <c r="O151" s="101"/>
    </row>
    <row r="152" spans="15:15" ht="13">
      <c r="O152" s="101"/>
    </row>
    <row r="153" spans="15:15" ht="13">
      <c r="O153" s="101"/>
    </row>
    <row r="154" spans="15:15" ht="13">
      <c r="O154" s="101"/>
    </row>
    <row r="155" spans="15:15" ht="13">
      <c r="O155" s="101"/>
    </row>
    <row r="156" spans="15:15" ht="13">
      <c r="O156" s="101"/>
    </row>
    <row r="157" spans="15:15" ht="13">
      <c r="O157" s="101"/>
    </row>
    <row r="158" spans="15:15" ht="13">
      <c r="O158" s="101"/>
    </row>
    <row r="159" spans="15:15" ht="13">
      <c r="O159" s="101"/>
    </row>
    <row r="160" spans="15:15" ht="13">
      <c r="O160" s="101"/>
    </row>
    <row r="161" spans="15:15" ht="13">
      <c r="O161" s="101"/>
    </row>
    <row r="162" spans="15:15" ht="13">
      <c r="O162" s="101"/>
    </row>
    <row r="163" spans="15:15" ht="13">
      <c r="O163" s="101"/>
    </row>
    <row r="164" spans="15:15" ht="13">
      <c r="O164" s="101"/>
    </row>
    <row r="165" spans="15:15" ht="13">
      <c r="O165" s="101"/>
    </row>
    <row r="166" spans="15:15" ht="13">
      <c r="O166" s="101"/>
    </row>
    <row r="167" spans="15:15" ht="13">
      <c r="O167" s="101"/>
    </row>
    <row r="168" spans="15:15" ht="13">
      <c r="O168" s="101"/>
    </row>
    <row r="169" spans="15:15" ht="13">
      <c r="O169" s="101"/>
    </row>
    <row r="170" spans="15:15" ht="13">
      <c r="O170" s="101"/>
    </row>
    <row r="171" spans="15:15" ht="13">
      <c r="O171" s="101"/>
    </row>
    <row r="172" spans="15:15" ht="13">
      <c r="O172" s="101"/>
    </row>
    <row r="173" spans="15:15" ht="13">
      <c r="O173" s="101"/>
    </row>
    <row r="174" spans="15:15" ht="13">
      <c r="O174" s="101"/>
    </row>
    <row r="175" spans="15:15" ht="13">
      <c r="O175" s="101"/>
    </row>
    <row r="176" spans="15:15" ht="13">
      <c r="O176" s="101"/>
    </row>
    <row r="177" spans="15:15" ht="13">
      <c r="O177" s="101"/>
    </row>
    <row r="178" spans="15:15" ht="13">
      <c r="O178" s="101"/>
    </row>
    <row r="179" spans="15:15" ht="13">
      <c r="O179" s="101"/>
    </row>
    <row r="180" spans="15:15" ht="13">
      <c r="O180" s="101"/>
    </row>
    <row r="181" spans="15:15" ht="13">
      <c r="O181" s="101"/>
    </row>
    <row r="182" spans="15:15" ht="13">
      <c r="O182" s="101"/>
    </row>
    <row r="183" spans="15:15" ht="13">
      <c r="O183" s="101"/>
    </row>
    <row r="184" spans="15:15" ht="13">
      <c r="O184" s="101"/>
    </row>
    <row r="185" spans="15:15" ht="13">
      <c r="O185" s="101"/>
    </row>
    <row r="186" spans="15:15" ht="13">
      <c r="O186" s="101"/>
    </row>
    <row r="187" spans="15:15" ht="13">
      <c r="O187" s="101"/>
    </row>
    <row r="188" spans="15:15" ht="13">
      <c r="O188" s="101"/>
    </row>
    <row r="189" spans="15:15" ht="13">
      <c r="O189" s="101"/>
    </row>
    <row r="190" spans="15:15" ht="13">
      <c r="O190" s="101"/>
    </row>
    <row r="191" spans="15:15" ht="13">
      <c r="O191" s="101"/>
    </row>
    <row r="192" spans="15:15" ht="13">
      <c r="O192" s="101"/>
    </row>
    <row r="193" spans="15:15" ht="13">
      <c r="O193" s="101"/>
    </row>
    <row r="194" spans="15:15" ht="13">
      <c r="O194" s="101"/>
    </row>
    <row r="195" spans="15:15" ht="13">
      <c r="O195" s="101"/>
    </row>
    <row r="196" spans="15:15" ht="13">
      <c r="O196" s="101"/>
    </row>
    <row r="197" spans="15:15" ht="13">
      <c r="O197" s="101"/>
    </row>
    <row r="198" spans="15:15" ht="13">
      <c r="O198" s="101"/>
    </row>
    <row r="199" spans="15:15" ht="13">
      <c r="O199" s="101"/>
    </row>
    <row r="200" spans="15:15" ht="13">
      <c r="O200" s="101"/>
    </row>
    <row r="201" spans="15:15" ht="13">
      <c r="O201" s="101"/>
    </row>
    <row r="202" spans="15:15" ht="13">
      <c r="O202" s="101"/>
    </row>
    <row r="203" spans="15:15" ht="13">
      <c r="O203" s="101"/>
    </row>
    <row r="204" spans="15:15" ht="13">
      <c r="O204" s="101"/>
    </row>
    <row r="205" spans="15:15" ht="13">
      <c r="O205" s="101"/>
    </row>
    <row r="206" spans="15:15" ht="13">
      <c r="O206" s="101"/>
    </row>
    <row r="207" spans="15:15" ht="13">
      <c r="O207" s="101"/>
    </row>
    <row r="208" spans="15:15" ht="13">
      <c r="O208" s="101"/>
    </row>
    <row r="209" spans="15:15" ht="13">
      <c r="O209" s="101"/>
    </row>
    <row r="210" spans="15:15" ht="13">
      <c r="O210" s="101"/>
    </row>
    <row r="211" spans="15:15" ht="13">
      <c r="O211" s="101"/>
    </row>
    <row r="212" spans="15:15" ht="13">
      <c r="O212" s="101"/>
    </row>
    <row r="213" spans="15:15" ht="13">
      <c r="O213" s="101"/>
    </row>
    <row r="214" spans="15:15" ht="13">
      <c r="O214" s="101"/>
    </row>
    <row r="215" spans="15:15" ht="13">
      <c r="O215" s="101"/>
    </row>
    <row r="216" spans="15:15" ht="13">
      <c r="O216" s="101"/>
    </row>
    <row r="217" spans="15:15" ht="13">
      <c r="O217" s="101"/>
    </row>
    <row r="218" spans="15:15" ht="13">
      <c r="O218" s="101"/>
    </row>
    <row r="219" spans="15:15" ht="13">
      <c r="O219" s="101"/>
    </row>
    <row r="220" spans="15:15" ht="13">
      <c r="O220" s="101"/>
    </row>
    <row r="221" spans="15:15" ht="13">
      <c r="O221" s="101"/>
    </row>
    <row r="222" spans="15:15" ht="13">
      <c r="O222" s="101"/>
    </row>
    <row r="223" spans="15:15" ht="13">
      <c r="O223" s="101"/>
    </row>
    <row r="224" spans="15:15" ht="13">
      <c r="O224" s="101"/>
    </row>
    <row r="225" spans="15:15" ht="13">
      <c r="O225" s="101"/>
    </row>
    <row r="226" spans="15:15" ht="13">
      <c r="O226" s="101"/>
    </row>
    <row r="227" spans="15:15" ht="13">
      <c r="O227" s="101"/>
    </row>
    <row r="228" spans="15:15" ht="13">
      <c r="O228" s="101"/>
    </row>
    <row r="229" spans="15:15" ht="13">
      <c r="O229" s="101"/>
    </row>
    <row r="230" spans="15:15" ht="13">
      <c r="O230" s="101"/>
    </row>
    <row r="231" spans="15:15" ht="13">
      <c r="O231" s="101"/>
    </row>
    <row r="232" spans="15:15" ht="13">
      <c r="O232" s="101"/>
    </row>
    <row r="233" spans="15:15" ht="13">
      <c r="O233" s="101"/>
    </row>
    <row r="234" spans="15:15" ht="13">
      <c r="O234" s="101"/>
    </row>
    <row r="235" spans="15:15" ht="13">
      <c r="O235" s="101"/>
    </row>
    <row r="236" spans="15:15" ht="13">
      <c r="O236" s="101"/>
    </row>
    <row r="237" spans="15:15" ht="13">
      <c r="O237" s="101"/>
    </row>
    <row r="238" spans="15:15" ht="13">
      <c r="O238" s="101"/>
    </row>
    <row r="239" spans="15:15" ht="13">
      <c r="O239" s="101"/>
    </row>
    <row r="240" spans="15:15" ht="13">
      <c r="O240" s="101"/>
    </row>
    <row r="241" spans="15:15" ht="13">
      <c r="O241" s="101"/>
    </row>
    <row r="242" spans="15:15" ht="13">
      <c r="O242" s="101"/>
    </row>
    <row r="243" spans="15:15" ht="13">
      <c r="O243" s="101"/>
    </row>
    <row r="244" spans="15:15" ht="13">
      <c r="O244" s="101"/>
    </row>
    <row r="245" spans="15:15" ht="13">
      <c r="O245" s="101"/>
    </row>
    <row r="246" spans="15:15" ht="13">
      <c r="O246" s="101"/>
    </row>
    <row r="247" spans="15:15" ht="13">
      <c r="O247" s="101"/>
    </row>
    <row r="248" spans="15:15" ht="13">
      <c r="O248" s="101"/>
    </row>
    <row r="249" spans="15:15" ht="13">
      <c r="O249" s="101"/>
    </row>
    <row r="250" spans="15:15" ht="13">
      <c r="O250" s="101"/>
    </row>
    <row r="251" spans="15:15" ht="13">
      <c r="O251" s="101"/>
    </row>
    <row r="252" spans="15:15" ht="13">
      <c r="O252" s="101"/>
    </row>
    <row r="253" spans="15:15" ht="13">
      <c r="O253" s="101"/>
    </row>
    <row r="254" spans="15:15" ht="13">
      <c r="O254" s="101"/>
    </row>
    <row r="255" spans="15:15" ht="13">
      <c r="O255" s="101"/>
    </row>
    <row r="256" spans="15:15" ht="13">
      <c r="O256" s="101"/>
    </row>
    <row r="257" spans="15:15" ht="13">
      <c r="O257" s="101"/>
    </row>
    <row r="258" spans="15:15" ht="13">
      <c r="O258" s="101"/>
    </row>
    <row r="259" spans="15:15" ht="13">
      <c r="O259" s="101"/>
    </row>
    <row r="260" spans="15:15" ht="13">
      <c r="O260" s="101"/>
    </row>
    <row r="261" spans="15:15" ht="13">
      <c r="O261" s="101"/>
    </row>
    <row r="262" spans="15:15" ht="13">
      <c r="O262" s="101"/>
    </row>
    <row r="263" spans="15:15" ht="13">
      <c r="O263" s="101"/>
    </row>
    <row r="264" spans="15:15" ht="13">
      <c r="O264" s="101"/>
    </row>
    <row r="265" spans="15:15" ht="13">
      <c r="O265" s="101"/>
    </row>
    <row r="266" spans="15:15" ht="13">
      <c r="O266" s="101"/>
    </row>
    <row r="267" spans="15:15" ht="13">
      <c r="O267" s="101"/>
    </row>
    <row r="268" spans="15:15" ht="13">
      <c r="O268" s="101"/>
    </row>
    <row r="269" spans="15:15" ht="13">
      <c r="O269" s="101"/>
    </row>
    <row r="270" spans="15:15" ht="13">
      <c r="O270" s="101"/>
    </row>
    <row r="271" spans="15:15" ht="13">
      <c r="O271" s="101"/>
    </row>
    <row r="272" spans="15:15" ht="13">
      <c r="O272" s="101"/>
    </row>
    <row r="273" spans="15:15" ht="13">
      <c r="O273" s="101"/>
    </row>
    <row r="274" spans="15:15" ht="13">
      <c r="O274" s="101"/>
    </row>
    <row r="275" spans="15:15" ht="13">
      <c r="O275" s="101"/>
    </row>
    <row r="276" spans="15:15" ht="13">
      <c r="O276" s="101"/>
    </row>
    <row r="277" spans="15:15" ht="13">
      <c r="O277" s="101"/>
    </row>
    <row r="278" spans="15:15" ht="13">
      <c r="O278" s="101"/>
    </row>
    <row r="279" spans="15:15" ht="13">
      <c r="O279" s="101"/>
    </row>
    <row r="280" spans="15:15" ht="13">
      <c r="O280" s="101"/>
    </row>
    <row r="281" spans="15:15" ht="13">
      <c r="O281" s="101"/>
    </row>
    <row r="282" spans="15:15" ht="13">
      <c r="O282" s="101"/>
    </row>
    <row r="283" spans="15:15" ht="13">
      <c r="O283" s="101"/>
    </row>
    <row r="284" spans="15:15" ht="13">
      <c r="O284" s="101"/>
    </row>
    <row r="285" spans="15:15" ht="13">
      <c r="O285" s="101"/>
    </row>
    <row r="286" spans="15:15" ht="13">
      <c r="O286" s="101"/>
    </row>
    <row r="287" spans="15:15" ht="13">
      <c r="O287" s="101"/>
    </row>
    <row r="288" spans="15:15" ht="13">
      <c r="O288" s="101"/>
    </row>
    <row r="289" spans="15:15" ht="13">
      <c r="O289" s="101"/>
    </row>
    <row r="290" spans="15:15" ht="13">
      <c r="O290" s="101"/>
    </row>
    <row r="291" spans="15:15" ht="13">
      <c r="O291" s="101"/>
    </row>
    <row r="292" spans="15:15" ht="13">
      <c r="O292" s="101"/>
    </row>
    <row r="293" spans="15:15" ht="13">
      <c r="O293" s="101"/>
    </row>
    <row r="294" spans="15:15" ht="13">
      <c r="O294" s="101"/>
    </row>
    <row r="295" spans="15:15" ht="13">
      <c r="O295" s="101"/>
    </row>
    <row r="296" spans="15:15" ht="13">
      <c r="O296" s="101"/>
    </row>
    <row r="297" spans="15:15" ht="13">
      <c r="O297" s="101"/>
    </row>
    <row r="298" spans="15:15" ht="13">
      <c r="O298" s="101"/>
    </row>
    <row r="299" spans="15:15" ht="13">
      <c r="O299" s="101"/>
    </row>
    <row r="300" spans="15:15" ht="13">
      <c r="O300" s="101"/>
    </row>
    <row r="301" spans="15:15" ht="13">
      <c r="O301" s="101"/>
    </row>
    <row r="302" spans="15:15" ht="13">
      <c r="O302" s="101"/>
    </row>
    <row r="303" spans="15:15" ht="13">
      <c r="O303" s="101"/>
    </row>
    <row r="304" spans="15:15" ht="13">
      <c r="O304" s="101"/>
    </row>
    <row r="305" spans="15:15" ht="13">
      <c r="O305" s="101"/>
    </row>
    <row r="306" spans="15:15" ht="13">
      <c r="O306" s="101"/>
    </row>
    <row r="307" spans="15:15" ht="13">
      <c r="O307" s="101"/>
    </row>
    <row r="308" spans="15:15" ht="13">
      <c r="O308" s="101"/>
    </row>
    <row r="309" spans="15:15" ht="13">
      <c r="O309" s="101"/>
    </row>
    <row r="310" spans="15:15" ht="13">
      <c r="O310" s="101"/>
    </row>
    <row r="311" spans="15:15" ht="13">
      <c r="O311" s="101"/>
    </row>
    <row r="312" spans="15:15" ht="13">
      <c r="O312" s="101"/>
    </row>
    <row r="313" spans="15:15" ht="13">
      <c r="O313" s="101"/>
    </row>
    <row r="314" spans="15:15" ht="13">
      <c r="O314" s="101"/>
    </row>
    <row r="315" spans="15:15" ht="13">
      <c r="O315" s="101"/>
    </row>
    <row r="316" spans="15:15" ht="13">
      <c r="O316" s="101"/>
    </row>
    <row r="317" spans="15:15" ht="13">
      <c r="O317" s="101"/>
    </row>
    <row r="318" spans="15:15" ht="13">
      <c r="O318" s="101"/>
    </row>
    <row r="319" spans="15:15" ht="13">
      <c r="O319" s="101"/>
    </row>
    <row r="320" spans="15:15" ht="13">
      <c r="O320" s="101"/>
    </row>
    <row r="321" spans="15:15" ht="13">
      <c r="O321" s="101"/>
    </row>
    <row r="322" spans="15:15" ht="13">
      <c r="O322" s="101"/>
    </row>
    <row r="323" spans="15:15" ht="13">
      <c r="O323" s="101"/>
    </row>
    <row r="324" spans="15:15" ht="13">
      <c r="O324" s="101"/>
    </row>
    <row r="325" spans="15:15" ht="13">
      <c r="O325" s="101"/>
    </row>
    <row r="326" spans="15:15" ht="13">
      <c r="O326" s="101"/>
    </row>
    <row r="327" spans="15:15" ht="13">
      <c r="O327" s="101"/>
    </row>
    <row r="328" spans="15:15" ht="13">
      <c r="O328" s="101"/>
    </row>
    <row r="329" spans="15:15" ht="13">
      <c r="O329" s="101"/>
    </row>
    <row r="330" spans="15:15" ht="13">
      <c r="O330" s="101"/>
    </row>
    <row r="331" spans="15:15" ht="13">
      <c r="O331" s="101"/>
    </row>
    <row r="332" spans="15:15" ht="13">
      <c r="O332" s="101"/>
    </row>
    <row r="333" spans="15:15" ht="13">
      <c r="O333" s="101"/>
    </row>
    <row r="334" spans="15:15" ht="13">
      <c r="O334" s="101"/>
    </row>
    <row r="335" spans="15:15" ht="13">
      <c r="O335" s="101"/>
    </row>
    <row r="336" spans="15:15" ht="13">
      <c r="O336" s="101"/>
    </row>
    <row r="337" spans="15:15" ht="13">
      <c r="O337" s="101"/>
    </row>
    <row r="338" spans="15:15" ht="13">
      <c r="O338" s="101"/>
    </row>
    <row r="339" spans="15:15" ht="13">
      <c r="O339" s="101"/>
    </row>
    <row r="340" spans="15:15" ht="13">
      <c r="O340" s="101"/>
    </row>
    <row r="341" spans="15:15" ht="13">
      <c r="O341" s="101"/>
    </row>
    <row r="342" spans="15:15" ht="13">
      <c r="O342" s="101"/>
    </row>
    <row r="343" spans="15:15" ht="13">
      <c r="O343" s="101"/>
    </row>
    <row r="344" spans="15:15" ht="13">
      <c r="O344" s="101"/>
    </row>
    <row r="345" spans="15:15" ht="13">
      <c r="O345" s="101"/>
    </row>
    <row r="346" spans="15:15" ht="13">
      <c r="O346" s="101"/>
    </row>
    <row r="347" spans="15:15" ht="13">
      <c r="O347" s="101"/>
    </row>
    <row r="348" spans="15:15" ht="13">
      <c r="O348" s="101"/>
    </row>
    <row r="349" spans="15:15" ht="13">
      <c r="O349" s="101"/>
    </row>
    <row r="350" spans="15:15" ht="13">
      <c r="O350" s="101"/>
    </row>
    <row r="351" spans="15:15" ht="13">
      <c r="O351" s="101"/>
    </row>
    <row r="352" spans="15:15" ht="13">
      <c r="O352" s="101"/>
    </row>
    <row r="353" spans="15:15" ht="13">
      <c r="O353" s="101"/>
    </row>
    <row r="354" spans="15:15" ht="13">
      <c r="O354" s="101"/>
    </row>
    <row r="355" spans="15:15" ht="13">
      <c r="O355" s="101"/>
    </row>
    <row r="356" spans="15:15" ht="13">
      <c r="O356" s="101"/>
    </row>
    <row r="357" spans="15:15" ht="13">
      <c r="O357" s="101"/>
    </row>
    <row r="358" spans="15:15" ht="13">
      <c r="O358" s="101"/>
    </row>
    <row r="359" spans="15:15" ht="13">
      <c r="O359" s="101"/>
    </row>
    <row r="360" spans="15:15" ht="13">
      <c r="O360" s="101"/>
    </row>
    <row r="361" spans="15:15" ht="13">
      <c r="O361" s="101"/>
    </row>
    <row r="362" spans="15:15" ht="13">
      <c r="O362" s="101"/>
    </row>
    <row r="363" spans="15:15" ht="13">
      <c r="O363" s="101"/>
    </row>
    <row r="364" spans="15:15" ht="13">
      <c r="O364" s="101"/>
    </row>
    <row r="365" spans="15:15" ht="13">
      <c r="O365" s="101"/>
    </row>
    <row r="366" spans="15:15" ht="13">
      <c r="O366" s="101"/>
    </row>
    <row r="367" spans="15:15" ht="13">
      <c r="O367" s="101"/>
    </row>
    <row r="368" spans="15:15" ht="13">
      <c r="O368" s="101"/>
    </row>
    <row r="369" spans="15:15" ht="13">
      <c r="O369" s="101"/>
    </row>
    <row r="370" spans="15:15" ht="13">
      <c r="O370" s="101"/>
    </row>
    <row r="371" spans="15:15" ht="13">
      <c r="O371" s="101"/>
    </row>
    <row r="372" spans="15:15" ht="13">
      <c r="O372" s="101"/>
    </row>
    <row r="373" spans="15:15" ht="13">
      <c r="O373" s="101"/>
    </row>
    <row r="374" spans="15:15" ht="13">
      <c r="O374" s="101"/>
    </row>
    <row r="375" spans="15:15" ht="13">
      <c r="O375" s="101"/>
    </row>
    <row r="376" spans="15:15" ht="13">
      <c r="O376" s="101"/>
    </row>
    <row r="377" spans="15:15" ht="13">
      <c r="O377" s="101"/>
    </row>
    <row r="378" spans="15:15" ht="13">
      <c r="O378" s="101"/>
    </row>
    <row r="379" spans="15:15" ht="13">
      <c r="O379" s="101"/>
    </row>
    <row r="380" spans="15:15" ht="13">
      <c r="O380" s="101"/>
    </row>
    <row r="381" spans="15:15" ht="13">
      <c r="O381" s="101"/>
    </row>
    <row r="382" spans="15:15" ht="13">
      <c r="O382" s="101"/>
    </row>
    <row r="383" spans="15:15" ht="13">
      <c r="O383" s="101"/>
    </row>
    <row r="384" spans="15:15" ht="13">
      <c r="O384" s="101"/>
    </row>
    <row r="385" spans="15:15" ht="13">
      <c r="O385" s="101"/>
    </row>
    <row r="386" spans="15:15" ht="13">
      <c r="O386" s="101"/>
    </row>
    <row r="387" spans="15:15" ht="13">
      <c r="O387" s="101"/>
    </row>
    <row r="388" spans="15:15" ht="13">
      <c r="O388" s="101"/>
    </row>
    <row r="389" spans="15:15" ht="13">
      <c r="O389" s="101"/>
    </row>
    <row r="390" spans="15:15" ht="13">
      <c r="O390" s="101"/>
    </row>
    <row r="391" spans="15:15" ht="13">
      <c r="O391" s="101"/>
    </row>
    <row r="392" spans="15:15" ht="13">
      <c r="O392" s="101"/>
    </row>
    <row r="393" spans="15:15" ht="13">
      <c r="O393" s="101"/>
    </row>
    <row r="394" spans="15:15" ht="13">
      <c r="O394" s="101"/>
    </row>
    <row r="395" spans="15:15" ht="13">
      <c r="O395" s="101"/>
    </row>
    <row r="396" spans="15:15" ht="13">
      <c r="O396" s="101"/>
    </row>
    <row r="397" spans="15:15" ht="13">
      <c r="O397" s="101"/>
    </row>
    <row r="398" spans="15:15" ht="13">
      <c r="O398" s="101"/>
    </row>
    <row r="399" spans="15:15" ht="13">
      <c r="O399" s="101"/>
    </row>
    <row r="400" spans="15:15" ht="13">
      <c r="O400" s="101"/>
    </row>
    <row r="401" spans="15:15" ht="13">
      <c r="O401" s="101"/>
    </row>
    <row r="402" spans="15:15" ht="13">
      <c r="O402" s="101"/>
    </row>
    <row r="403" spans="15:15" ht="13">
      <c r="O403" s="101"/>
    </row>
    <row r="404" spans="15:15" ht="13">
      <c r="O404" s="101"/>
    </row>
    <row r="405" spans="15:15" ht="13">
      <c r="O405" s="101"/>
    </row>
    <row r="406" spans="15:15" ht="13">
      <c r="O406" s="101"/>
    </row>
    <row r="407" spans="15:15" ht="13">
      <c r="O407" s="101"/>
    </row>
    <row r="408" spans="15:15" ht="13">
      <c r="O408" s="101"/>
    </row>
    <row r="409" spans="15:15" ht="13">
      <c r="O409" s="101"/>
    </row>
    <row r="410" spans="15:15" ht="13">
      <c r="O410" s="101"/>
    </row>
    <row r="411" spans="15:15" ht="13">
      <c r="O411" s="101"/>
    </row>
    <row r="412" spans="15:15" ht="13">
      <c r="O412" s="101"/>
    </row>
    <row r="413" spans="15:15" ht="13">
      <c r="O413" s="101"/>
    </row>
    <row r="414" spans="15:15" ht="13">
      <c r="O414" s="101"/>
    </row>
    <row r="415" spans="15:15" ht="13">
      <c r="O415" s="101"/>
    </row>
    <row r="416" spans="15:15" ht="13">
      <c r="O416" s="101"/>
    </row>
    <row r="417" spans="15:15" ht="13">
      <c r="O417" s="101"/>
    </row>
    <row r="418" spans="15:15" ht="13">
      <c r="O418" s="101"/>
    </row>
    <row r="419" spans="15:15" ht="13">
      <c r="O419" s="101"/>
    </row>
    <row r="420" spans="15:15" ht="13">
      <c r="O420" s="101"/>
    </row>
    <row r="421" spans="15:15" ht="13">
      <c r="O421" s="101"/>
    </row>
    <row r="422" spans="15:15" ht="13">
      <c r="O422" s="101"/>
    </row>
    <row r="423" spans="15:15" ht="13">
      <c r="O423" s="101"/>
    </row>
    <row r="424" spans="15:15" ht="13">
      <c r="O424" s="101"/>
    </row>
    <row r="425" spans="15:15" ht="13">
      <c r="O425" s="101"/>
    </row>
    <row r="426" spans="15:15" ht="13">
      <c r="O426" s="101"/>
    </row>
    <row r="427" spans="15:15" ht="13">
      <c r="O427" s="101"/>
    </row>
    <row r="428" spans="15:15" ht="13">
      <c r="O428" s="101"/>
    </row>
    <row r="429" spans="15:15" ht="13">
      <c r="O429" s="101"/>
    </row>
    <row r="430" spans="15:15" ht="13">
      <c r="O430" s="101"/>
    </row>
    <row r="431" spans="15:15" ht="13">
      <c r="O431" s="101"/>
    </row>
    <row r="432" spans="15:15" ht="13">
      <c r="O432" s="101"/>
    </row>
    <row r="433" spans="15:15" ht="13">
      <c r="O433" s="101"/>
    </row>
    <row r="434" spans="15:15" ht="13">
      <c r="O434" s="101"/>
    </row>
    <row r="435" spans="15:15" ht="13">
      <c r="O435" s="101"/>
    </row>
    <row r="436" spans="15:15" ht="13">
      <c r="O436" s="101"/>
    </row>
    <row r="437" spans="15:15" ht="13">
      <c r="O437" s="101"/>
    </row>
    <row r="438" spans="15:15" ht="13">
      <c r="O438" s="101"/>
    </row>
    <row r="439" spans="15:15" ht="13">
      <c r="O439" s="101"/>
    </row>
    <row r="440" spans="15:15" ht="13">
      <c r="O440" s="101"/>
    </row>
    <row r="441" spans="15:15" ht="13">
      <c r="O441" s="101"/>
    </row>
    <row r="442" spans="15:15" ht="13">
      <c r="O442" s="101"/>
    </row>
    <row r="443" spans="15:15" ht="13">
      <c r="O443" s="101"/>
    </row>
    <row r="444" spans="15:15" ht="13">
      <c r="O444" s="101"/>
    </row>
    <row r="445" spans="15:15" ht="13">
      <c r="O445" s="101"/>
    </row>
    <row r="446" spans="15:15" ht="13">
      <c r="O446" s="101"/>
    </row>
    <row r="447" spans="15:15" ht="13">
      <c r="O447" s="101"/>
    </row>
    <row r="448" spans="15:15" ht="13">
      <c r="O448" s="101"/>
    </row>
    <row r="449" spans="15:15" ht="13">
      <c r="O449" s="101"/>
    </row>
    <row r="450" spans="15:15" ht="13">
      <c r="O450" s="101"/>
    </row>
    <row r="451" spans="15:15" ht="13">
      <c r="O451" s="101"/>
    </row>
    <row r="452" spans="15:15" ht="13">
      <c r="O452" s="101"/>
    </row>
    <row r="453" spans="15:15" ht="13">
      <c r="O453" s="101"/>
    </row>
    <row r="454" spans="15:15" ht="13">
      <c r="O454" s="101"/>
    </row>
    <row r="455" spans="15:15" ht="13">
      <c r="O455" s="101"/>
    </row>
    <row r="456" spans="15:15" ht="13">
      <c r="O456" s="101"/>
    </row>
    <row r="457" spans="15:15" ht="13">
      <c r="O457" s="101"/>
    </row>
    <row r="458" spans="15:15" ht="13">
      <c r="O458" s="101"/>
    </row>
    <row r="459" spans="15:15" ht="13">
      <c r="O459" s="101"/>
    </row>
    <row r="460" spans="15:15" ht="13">
      <c r="O460" s="101"/>
    </row>
    <row r="461" spans="15:15" ht="13">
      <c r="O461" s="101"/>
    </row>
    <row r="462" spans="15:15" ht="13">
      <c r="O462" s="101"/>
    </row>
    <row r="463" spans="15:15" ht="13">
      <c r="O463" s="101"/>
    </row>
    <row r="464" spans="15:15" ht="13">
      <c r="O464" s="101"/>
    </row>
    <row r="465" spans="15:15" ht="13">
      <c r="O465" s="101"/>
    </row>
    <row r="466" spans="15:15" ht="13">
      <c r="O466" s="101"/>
    </row>
    <row r="467" spans="15:15" ht="13">
      <c r="O467" s="101"/>
    </row>
    <row r="468" spans="15:15" ht="13">
      <c r="O468" s="101"/>
    </row>
    <row r="469" spans="15:15" ht="13">
      <c r="O469" s="101"/>
    </row>
    <row r="470" spans="15:15" ht="13">
      <c r="O470" s="101"/>
    </row>
    <row r="471" spans="15:15" ht="13">
      <c r="O471" s="101"/>
    </row>
    <row r="472" spans="15:15" ht="13">
      <c r="O472" s="101"/>
    </row>
    <row r="473" spans="15:15" ht="13">
      <c r="O473" s="101"/>
    </row>
    <row r="474" spans="15:15" ht="13">
      <c r="O474" s="101"/>
    </row>
    <row r="475" spans="15:15" ht="13">
      <c r="O475" s="101"/>
    </row>
    <row r="476" spans="15:15" ht="13">
      <c r="O476" s="101"/>
    </row>
    <row r="477" spans="15:15" ht="13">
      <c r="O477" s="101"/>
    </row>
    <row r="478" spans="15:15" ht="13">
      <c r="O478" s="101"/>
    </row>
    <row r="479" spans="15:15" ht="13">
      <c r="O479" s="101"/>
    </row>
    <row r="480" spans="15:15" ht="13">
      <c r="O480" s="101"/>
    </row>
    <row r="481" spans="15:15" ht="13">
      <c r="O481" s="101"/>
    </row>
    <row r="482" spans="15:15" ht="13">
      <c r="O482" s="101"/>
    </row>
    <row r="483" spans="15:15" ht="13">
      <c r="O483" s="101"/>
    </row>
    <row r="484" spans="15:15" ht="13">
      <c r="O484" s="101"/>
    </row>
    <row r="485" spans="15:15" ht="13">
      <c r="O485" s="101"/>
    </row>
    <row r="486" spans="15:15" ht="13">
      <c r="O486" s="101"/>
    </row>
    <row r="487" spans="15:15" ht="13">
      <c r="O487" s="101"/>
    </row>
    <row r="488" spans="15:15" ht="13">
      <c r="O488" s="101"/>
    </row>
    <row r="489" spans="15:15" ht="13">
      <c r="O489" s="101"/>
    </row>
    <row r="490" spans="15:15" ht="13">
      <c r="O490" s="101"/>
    </row>
    <row r="491" spans="15:15" ht="13">
      <c r="O491" s="101"/>
    </row>
    <row r="492" spans="15:15" ht="13">
      <c r="O492" s="101"/>
    </row>
    <row r="493" spans="15:15" ht="13">
      <c r="O493" s="101"/>
    </row>
    <row r="494" spans="15:15" ht="13">
      <c r="O494" s="101"/>
    </row>
    <row r="495" spans="15:15" ht="13">
      <c r="O495" s="101"/>
    </row>
    <row r="496" spans="15:15" ht="13">
      <c r="O496" s="101"/>
    </row>
    <row r="497" spans="15:15" ht="13">
      <c r="O497" s="101"/>
    </row>
    <row r="498" spans="15:15" ht="13">
      <c r="O498" s="101"/>
    </row>
    <row r="499" spans="15:15" ht="13">
      <c r="O499" s="101"/>
    </row>
    <row r="500" spans="15:15" ht="13">
      <c r="O500" s="101"/>
    </row>
    <row r="501" spans="15:15" ht="13">
      <c r="O501" s="101"/>
    </row>
    <row r="502" spans="15:15" ht="13">
      <c r="O502" s="101"/>
    </row>
    <row r="503" spans="15:15" ht="13">
      <c r="O503" s="101"/>
    </row>
    <row r="504" spans="15:15" ht="13">
      <c r="O504" s="101"/>
    </row>
    <row r="505" spans="15:15" ht="13">
      <c r="O505" s="101"/>
    </row>
    <row r="506" spans="15:15" ht="13">
      <c r="O506" s="101"/>
    </row>
    <row r="507" spans="15:15" ht="13">
      <c r="O507" s="101"/>
    </row>
    <row r="508" spans="15:15" ht="13">
      <c r="O508" s="101"/>
    </row>
    <row r="509" spans="15:15" ht="13">
      <c r="O509" s="101"/>
    </row>
    <row r="510" spans="15:15" ht="13">
      <c r="O510" s="101"/>
    </row>
    <row r="511" spans="15:15" ht="13">
      <c r="O511" s="101"/>
    </row>
    <row r="512" spans="15:15" ht="13">
      <c r="O512" s="101"/>
    </row>
    <row r="513" spans="15:15" ht="13">
      <c r="O513" s="101"/>
    </row>
    <row r="514" spans="15:15" ht="13">
      <c r="O514" s="101"/>
    </row>
    <row r="515" spans="15:15" ht="13">
      <c r="O515" s="101"/>
    </row>
    <row r="516" spans="15:15" ht="13">
      <c r="O516" s="101"/>
    </row>
    <row r="517" spans="15:15" ht="13">
      <c r="O517" s="101"/>
    </row>
    <row r="518" spans="15:15" ht="13">
      <c r="O518" s="101"/>
    </row>
    <row r="519" spans="15:15" ht="13">
      <c r="O519" s="101"/>
    </row>
    <row r="520" spans="15:15" ht="13">
      <c r="O520" s="101"/>
    </row>
    <row r="521" spans="15:15" ht="13">
      <c r="O521" s="101"/>
    </row>
    <row r="522" spans="15:15" ht="13">
      <c r="O522" s="101"/>
    </row>
    <row r="523" spans="15:15" ht="13">
      <c r="O523" s="101"/>
    </row>
    <row r="524" spans="15:15" ht="13">
      <c r="O524" s="101"/>
    </row>
    <row r="525" spans="15:15" ht="13">
      <c r="O525" s="101"/>
    </row>
    <row r="526" spans="15:15" ht="13">
      <c r="O526" s="101"/>
    </row>
    <row r="527" spans="15:15" ht="13">
      <c r="O527" s="101"/>
    </row>
    <row r="528" spans="15:15" ht="13">
      <c r="O528" s="101"/>
    </row>
    <row r="529" spans="15:15" ht="13">
      <c r="O529" s="101"/>
    </row>
    <row r="530" spans="15:15" ht="13">
      <c r="O530" s="101"/>
    </row>
    <row r="531" spans="15:15" ht="13">
      <c r="O531" s="101"/>
    </row>
    <row r="532" spans="15:15" ht="13">
      <c r="O532" s="101"/>
    </row>
    <row r="533" spans="15:15" ht="13">
      <c r="O533" s="101"/>
    </row>
    <row r="534" spans="15:15" ht="13">
      <c r="O534" s="101"/>
    </row>
    <row r="535" spans="15:15" ht="13">
      <c r="O535" s="101"/>
    </row>
    <row r="536" spans="15:15" ht="13">
      <c r="O536" s="101"/>
    </row>
    <row r="537" spans="15:15" ht="13">
      <c r="O537" s="101"/>
    </row>
    <row r="538" spans="15:15" ht="13">
      <c r="O538" s="101"/>
    </row>
    <row r="539" spans="15:15" ht="13">
      <c r="O539" s="101"/>
    </row>
    <row r="540" spans="15:15" ht="13">
      <c r="O540" s="101"/>
    </row>
    <row r="541" spans="15:15" ht="13">
      <c r="O541" s="101"/>
    </row>
    <row r="542" spans="15:15" ht="13">
      <c r="O542" s="101"/>
    </row>
    <row r="543" spans="15:15" ht="13">
      <c r="O543" s="101"/>
    </row>
    <row r="544" spans="15:15" ht="13">
      <c r="O544" s="101"/>
    </row>
    <row r="545" spans="15:15" ht="13">
      <c r="O545" s="101"/>
    </row>
    <row r="546" spans="15:15" ht="13">
      <c r="O546" s="101"/>
    </row>
    <row r="547" spans="15:15" ht="13">
      <c r="O547" s="101"/>
    </row>
    <row r="548" spans="15:15" ht="13">
      <c r="O548" s="101"/>
    </row>
    <row r="549" spans="15:15" ht="13">
      <c r="O549" s="101"/>
    </row>
    <row r="550" spans="15:15" ht="13">
      <c r="O550" s="101"/>
    </row>
    <row r="551" spans="15:15" ht="13">
      <c r="O551" s="101"/>
    </row>
    <row r="552" spans="15:15" ht="13">
      <c r="O552" s="101"/>
    </row>
    <row r="553" spans="15:15" ht="13">
      <c r="O553" s="101"/>
    </row>
    <row r="554" spans="15:15" ht="13">
      <c r="O554" s="101"/>
    </row>
    <row r="555" spans="15:15" ht="13">
      <c r="O555" s="101"/>
    </row>
    <row r="556" spans="15:15" ht="13">
      <c r="O556" s="101"/>
    </row>
    <row r="557" spans="15:15" ht="13">
      <c r="O557" s="101"/>
    </row>
    <row r="558" spans="15:15" ht="13">
      <c r="O558" s="101"/>
    </row>
    <row r="559" spans="15:15" ht="13">
      <c r="O559" s="101"/>
    </row>
    <row r="560" spans="15:15" ht="13">
      <c r="O560" s="101"/>
    </row>
    <row r="561" spans="15:15" ht="13">
      <c r="O561" s="101"/>
    </row>
    <row r="562" spans="15:15" ht="13">
      <c r="O562" s="101"/>
    </row>
    <row r="563" spans="15:15" ht="13">
      <c r="O563" s="101"/>
    </row>
    <row r="564" spans="15:15" ht="13">
      <c r="O564" s="101"/>
    </row>
    <row r="565" spans="15:15" ht="13">
      <c r="O565" s="101"/>
    </row>
    <row r="566" spans="15:15" ht="13">
      <c r="O566" s="101"/>
    </row>
    <row r="567" spans="15:15" ht="13">
      <c r="O567" s="101"/>
    </row>
    <row r="568" spans="15:15" ht="13">
      <c r="O568" s="101"/>
    </row>
    <row r="569" spans="15:15" ht="13">
      <c r="O569" s="101"/>
    </row>
    <row r="570" spans="15:15" ht="13">
      <c r="O570" s="101"/>
    </row>
    <row r="571" spans="15:15" ht="13">
      <c r="O571" s="101"/>
    </row>
    <row r="572" spans="15:15" ht="13">
      <c r="O572" s="101"/>
    </row>
    <row r="573" spans="15:15" ht="13">
      <c r="O573" s="101"/>
    </row>
    <row r="574" spans="15:15" ht="13">
      <c r="O574" s="101"/>
    </row>
    <row r="575" spans="15:15" ht="13">
      <c r="O575" s="101"/>
    </row>
    <row r="576" spans="15:15" ht="13">
      <c r="O576" s="101"/>
    </row>
    <row r="577" spans="15:15" ht="13">
      <c r="O577" s="101"/>
    </row>
    <row r="578" spans="15:15" ht="13">
      <c r="O578" s="101"/>
    </row>
    <row r="579" spans="15:15" ht="13">
      <c r="O579" s="101"/>
    </row>
    <row r="580" spans="15:15" ht="13">
      <c r="O580" s="101"/>
    </row>
    <row r="581" spans="15:15" ht="13">
      <c r="O581" s="101"/>
    </row>
    <row r="582" spans="15:15" ht="13">
      <c r="O582" s="101"/>
    </row>
    <row r="583" spans="15:15" ht="13">
      <c r="O583" s="101"/>
    </row>
    <row r="584" spans="15:15" ht="13">
      <c r="O584" s="101"/>
    </row>
    <row r="585" spans="15:15" ht="13">
      <c r="O585" s="101"/>
    </row>
    <row r="586" spans="15:15" ht="13">
      <c r="O586" s="101"/>
    </row>
    <row r="587" spans="15:15" ht="13">
      <c r="O587" s="101"/>
    </row>
    <row r="588" spans="15:15" ht="13">
      <c r="O588" s="101"/>
    </row>
    <row r="589" spans="15:15" ht="13">
      <c r="O589" s="101"/>
    </row>
    <row r="590" spans="15:15" ht="13">
      <c r="O590" s="101"/>
    </row>
    <row r="591" spans="15:15" ht="13">
      <c r="O591" s="101"/>
    </row>
    <row r="592" spans="15:15" ht="13">
      <c r="O592" s="101"/>
    </row>
    <row r="593" spans="15:15" ht="13">
      <c r="O593" s="101"/>
    </row>
    <row r="594" spans="15:15" ht="13">
      <c r="O594" s="101"/>
    </row>
    <row r="595" spans="15:15" ht="13">
      <c r="O595" s="101"/>
    </row>
    <row r="596" spans="15:15" ht="13">
      <c r="O596" s="101"/>
    </row>
    <row r="597" spans="15:15" ht="13">
      <c r="O597" s="101"/>
    </row>
    <row r="598" spans="15:15" ht="13">
      <c r="O598" s="101"/>
    </row>
    <row r="599" spans="15:15" ht="13">
      <c r="O599" s="101"/>
    </row>
    <row r="600" spans="15:15" ht="13">
      <c r="O600" s="101"/>
    </row>
    <row r="601" spans="15:15" ht="13">
      <c r="O601" s="101"/>
    </row>
    <row r="602" spans="15:15" ht="13">
      <c r="O602" s="101"/>
    </row>
    <row r="603" spans="15:15" ht="13">
      <c r="O603" s="101"/>
    </row>
    <row r="604" spans="15:15" ht="13">
      <c r="O604" s="101"/>
    </row>
    <row r="605" spans="15:15" ht="13">
      <c r="O605" s="101"/>
    </row>
    <row r="606" spans="15:15" ht="13">
      <c r="O606" s="101"/>
    </row>
    <row r="607" spans="15:15" ht="13">
      <c r="O607" s="101"/>
    </row>
    <row r="608" spans="15:15" ht="13">
      <c r="O608" s="101"/>
    </row>
    <row r="609" spans="15:15" ht="13">
      <c r="O609" s="101"/>
    </row>
    <row r="610" spans="15:15" ht="13">
      <c r="O610" s="101"/>
    </row>
    <row r="611" spans="15:15" ht="13">
      <c r="O611" s="101"/>
    </row>
    <row r="612" spans="15:15" ht="13">
      <c r="O612" s="101"/>
    </row>
    <row r="613" spans="15:15" ht="13">
      <c r="O613" s="101"/>
    </row>
    <row r="614" spans="15:15" ht="13">
      <c r="O614" s="101"/>
    </row>
    <row r="615" spans="15:15" ht="13">
      <c r="O615" s="101"/>
    </row>
    <row r="616" spans="15:15" ht="13">
      <c r="O616" s="101"/>
    </row>
    <row r="617" spans="15:15" ht="13">
      <c r="O617" s="101"/>
    </row>
    <row r="618" spans="15:15" ht="13">
      <c r="O618" s="101"/>
    </row>
    <row r="619" spans="15:15" ht="13">
      <c r="O619" s="101"/>
    </row>
    <row r="620" spans="15:15" ht="13">
      <c r="O620" s="101"/>
    </row>
    <row r="621" spans="15:15" ht="13">
      <c r="O621" s="101"/>
    </row>
    <row r="622" spans="15:15" ht="13">
      <c r="O622" s="101"/>
    </row>
    <row r="623" spans="15:15" ht="13">
      <c r="O623" s="101"/>
    </row>
    <row r="624" spans="15:15" ht="13">
      <c r="O624" s="101"/>
    </row>
    <row r="625" spans="15:15" ht="13">
      <c r="O625" s="101"/>
    </row>
    <row r="626" spans="15:15" ht="13">
      <c r="O626" s="101"/>
    </row>
    <row r="627" spans="15:15" ht="13">
      <c r="O627" s="101"/>
    </row>
    <row r="628" spans="15:15" ht="13">
      <c r="O628" s="101"/>
    </row>
    <row r="629" spans="15:15" ht="13">
      <c r="O629" s="101"/>
    </row>
    <row r="630" spans="15:15" ht="13">
      <c r="O630" s="101"/>
    </row>
    <row r="631" spans="15:15" ht="13">
      <c r="O631" s="101"/>
    </row>
    <row r="632" spans="15:15" ht="13">
      <c r="O632" s="101"/>
    </row>
    <row r="633" spans="15:15" ht="13">
      <c r="O633" s="101"/>
    </row>
    <row r="634" spans="15:15" ht="13">
      <c r="O634" s="101"/>
    </row>
    <row r="635" spans="15:15" ht="13">
      <c r="O635" s="101"/>
    </row>
    <row r="636" spans="15:15" ht="13">
      <c r="O636" s="101"/>
    </row>
    <row r="637" spans="15:15" ht="13">
      <c r="O637" s="101"/>
    </row>
    <row r="638" spans="15:15" ht="13">
      <c r="O638" s="101"/>
    </row>
    <row r="639" spans="15:15" ht="13">
      <c r="O639" s="101"/>
    </row>
    <row r="640" spans="15:15" ht="13">
      <c r="O640" s="101"/>
    </row>
    <row r="641" spans="15:15" ht="13">
      <c r="O641" s="101"/>
    </row>
    <row r="642" spans="15:15" ht="13">
      <c r="O642" s="101"/>
    </row>
    <row r="643" spans="15:15" ht="13">
      <c r="O643" s="101"/>
    </row>
    <row r="644" spans="15:15" ht="13">
      <c r="O644" s="101"/>
    </row>
    <row r="645" spans="15:15" ht="13">
      <c r="O645" s="101"/>
    </row>
    <row r="646" spans="15:15" ht="13">
      <c r="O646" s="101"/>
    </row>
    <row r="647" spans="15:15" ht="13">
      <c r="O647" s="101"/>
    </row>
    <row r="648" spans="15:15" ht="13">
      <c r="O648" s="101"/>
    </row>
    <row r="649" spans="15:15" ht="13">
      <c r="O649" s="101"/>
    </row>
    <row r="650" spans="15:15" ht="13">
      <c r="O650" s="101"/>
    </row>
    <row r="651" spans="15:15" ht="13">
      <c r="O651" s="101"/>
    </row>
    <row r="652" spans="15:15" ht="13">
      <c r="O652" s="101"/>
    </row>
    <row r="653" spans="15:15" ht="13">
      <c r="O653" s="101"/>
    </row>
    <row r="654" spans="15:15" ht="13">
      <c r="O654" s="101"/>
    </row>
    <row r="655" spans="15:15" ht="13">
      <c r="O655" s="101"/>
    </row>
    <row r="656" spans="15:15" ht="13">
      <c r="O656" s="101"/>
    </row>
    <row r="657" spans="15:15" ht="13">
      <c r="O657" s="101"/>
    </row>
    <row r="658" spans="15:15" ht="13">
      <c r="O658" s="101"/>
    </row>
    <row r="659" spans="15:15" ht="13">
      <c r="O659" s="101"/>
    </row>
    <row r="660" spans="15:15" ht="13">
      <c r="O660" s="101"/>
    </row>
    <row r="661" spans="15:15" ht="13">
      <c r="O661" s="101"/>
    </row>
    <row r="662" spans="15:15" ht="13">
      <c r="O662" s="101"/>
    </row>
    <row r="663" spans="15:15" ht="13">
      <c r="O663" s="101"/>
    </row>
    <row r="664" spans="15:15" ht="13">
      <c r="O664" s="101"/>
    </row>
    <row r="665" spans="15:15" ht="13">
      <c r="O665" s="101"/>
    </row>
    <row r="666" spans="15:15" ht="13">
      <c r="O666" s="101"/>
    </row>
    <row r="667" spans="15:15" ht="13">
      <c r="O667" s="101"/>
    </row>
    <row r="668" spans="15:15" ht="13">
      <c r="O668" s="101"/>
    </row>
    <row r="669" spans="15:15" ht="13">
      <c r="O669" s="101"/>
    </row>
    <row r="670" spans="15:15" ht="13">
      <c r="O670" s="101"/>
    </row>
    <row r="671" spans="15:15" ht="13">
      <c r="O671" s="101"/>
    </row>
    <row r="672" spans="15:15" ht="13">
      <c r="O672" s="101"/>
    </row>
    <row r="673" spans="15:15" ht="13">
      <c r="O673" s="101"/>
    </row>
    <row r="674" spans="15:15" ht="13">
      <c r="O674" s="101"/>
    </row>
    <row r="675" spans="15:15" ht="13">
      <c r="O675" s="101"/>
    </row>
    <row r="676" spans="15:15" ht="13">
      <c r="O676" s="101"/>
    </row>
    <row r="677" spans="15:15" ht="13">
      <c r="O677" s="101"/>
    </row>
    <row r="678" spans="15:15" ht="13">
      <c r="O678" s="101"/>
    </row>
    <row r="679" spans="15:15" ht="13">
      <c r="O679" s="101"/>
    </row>
    <row r="680" spans="15:15" ht="13">
      <c r="O680" s="101"/>
    </row>
    <row r="681" spans="15:15" ht="13">
      <c r="O681" s="101"/>
    </row>
    <row r="682" spans="15:15" ht="13">
      <c r="O682" s="101"/>
    </row>
    <row r="683" spans="15:15" ht="13">
      <c r="O683" s="101"/>
    </row>
    <row r="684" spans="15:15" ht="13">
      <c r="O684" s="101"/>
    </row>
    <row r="685" spans="15:15" ht="13">
      <c r="O685" s="101"/>
    </row>
    <row r="686" spans="15:15" ht="13">
      <c r="O686" s="101"/>
    </row>
    <row r="687" spans="15:15" ht="13">
      <c r="O687" s="101"/>
    </row>
    <row r="688" spans="15:15" ht="13">
      <c r="O688" s="101"/>
    </row>
    <row r="689" spans="15:15" ht="13">
      <c r="O689" s="101"/>
    </row>
    <row r="690" spans="15:15" ht="13">
      <c r="O690" s="101"/>
    </row>
    <row r="691" spans="15:15" ht="13">
      <c r="O691" s="101"/>
    </row>
    <row r="692" spans="15:15" ht="13">
      <c r="O692" s="101"/>
    </row>
    <row r="693" spans="15:15" ht="13">
      <c r="O693" s="101"/>
    </row>
    <row r="694" spans="15:15" ht="13">
      <c r="O694" s="101"/>
    </row>
    <row r="695" spans="15:15" ht="13">
      <c r="O695" s="101"/>
    </row>
    <row r="696" spans="15:15" ht="13">
      <c r="O696" s="101"/>
    </row>
    <row r="697" spans="15:15" ht="13">
      <c r="O697" s="101"/>
    </row>
    <row r="698" spans="15:15" ht="13">
      <c r="O698" s="101"/>
    </row>
    <row r="699" spans="15:15" ht="13">
      <c r="O699" s="101"/>
    </row>
    <row r="700" spans="15:15" ht="13">
      <c r="O700" s="101"/>
    </row>
    <row r="701" spans="15:15" ht="13">
      <c r="O701" s="101"/>
    </row>
    <row r="702" spans="15:15" ht="13">
      <c r="O702" s="101"/>
    </row>
    <row r="703" spans="15:15" ht="13">
      <c r="O703" s="101"/>
    </row>
    <row r="704" spans="15:15" ht="13">
      <c r="O704" s="101"/>
    </row>
    <row r="705" spans="15:15" ht="13">
      <c r="O705" s="101"/>
    </row>
    <row r="706" spans="15:15" ht="13">
      <c r="O706" s="101"/>
    </row>
    <row r="707" spans="15:15" ht="13">
      <c r="O707" s="101"/>
    </row>
    <row r="708" spans="15:15" ht="13">
      <c r="O708" s="101"/>
    </row>
    <row r="709" spans="15:15" ht="13">
      <c r="O709" s="101"/>
    </row>
    <row r="710" spans="15:15" ht="13">
      <c r="O710" s="101"/>
    </row>
    <row r="711" spans="15:15" ht="13">
      <c r="O711" s="101"/>
    </row>
    <row r="712" spans="15:15" ht="13">
      <c r="O712" s="101"/>
    </row>
    <row r="713" spans="15:15" ht="13">
      <c r="O713" s="101"/>
    </row>
    <row r="714" spans="15:15" ht="13">
      <c r="O714" s="101"/>
    </row>
    <row r="715" spans="15:15" ht="13">
      <c r="O715" s="101"/>
    </row>
    <row r="716" spans="15:15" ht="13">
      <c r="O716" s="101"/>
    </row>
    <row r="717" spans="15:15" ht="13">
      <c r="O717" s="101"/>
    </row>
    <row r="718" spans="15:15" ht="13">
      <c r="O718" s="101"/>
    </row>
    <row r="719" spans="15:15" ht="13">
      <c r="O719" s="101"/>
    </row>
    <row r="720" spans="15:15" ht="13">
      <c r="O720" s="101"/>
    </row>
    <row r="721" spans="15:15" ht="13">
      <c r="O721" s="101"/>
    </row>
    <row r="722" spans="15:15" ht="13">
      <c r="O722" s="101"/>
    </row>
    <row r="723" spans="15:15" ht="13">
      <c r="O723" s="101"/>
    </row>
    <row r="724" spans="15:15" ht="13">
      <c r="O724" s="101"/>
    </row>
    <row r="725" spans="15:15" ht="13">
      <c r="O725" s="101"/>
    </row>
    <row r="726" spans="15:15" ht="13">
      <c r="O726" s="101"/>
    </row>
    <row r="727" spans="15:15" ht="13">
      <c r="O727" s="101"/>
    </row>
    <row r="728" spans="15:15" ht="13">
      <c r="O728" s="101"/>
    </row>
    <row r="729" spans="15:15" ht="13">
      <c r="O729" s="101"/>
    </row>
    <row r="730" spans="15:15" ht="13">
      <c r="O730" s="101"/>
    </row>
    <row r="731" spans="15:15" ht="13">
      <c r="O731" s="101"/>
    </row>
    <row r="732" spans="15:15" ht="13">
      <c r="O732" s="101"/>
    </row>
    <row r="733" spans="15:15" ht="13">
      <c r="O733" s="101"/>
    </row>
    <row r="734" spans="15:15" ht="13">
      <c r="O734" s="101"/>
    </row>
    <row r="735" spans="15:15" ht="13">
      <c r="O735" s="101"/>
    </row>
    <row r="736" spans="15:15" ht="13">
      <c r="O736" s="101"/>
    </row>
    <row r="737" spans="15:15" ht="13">
      <c r="O737" s="101"/>
    </row>
    <row r="738" spans="15:15" ht="13">
      <c r="O738" s="101"/>
    </row>
    <row r="739" spans="15:15" ht="13">
      <c r="O739" s="101"/>
    </row>
    <row r="740" spans="15:15" ht="13">
      <c r="O740" s="101"/>
    </row>
    <row r="741" spans="15:15" ht="13">
      <c r="O741" s="101"/>
    </row>
    <row r="742" spans="15:15" ht="13">
      <c r="O742" s="101"/>
    </row>
    <row r="743" spans="15:15" ht="13">
      <c r="O743" s="101"/>
    </row>
    <row r="744" spans="15:15" ht="13">
      <c r="O744" s="101"/>
    </row>
    <row r="745" spans="15:15" ht="13">
      <c r="O745" s="101"/>
    </row>
    <row r="746" spans="15:15" ht="13">
      <c r="O746" s="101"/>
    </row>
    <row r="747" spans="15:15" ht="13">
      <c r="O747" s="101"/>
    </row>
    <row r="748" spans="15:15" ht="13">
      <c r="O748" s="101"/>
    </row>
    <row r="749" spans="15:15" ht="13">
      <c r="O749" s="101"/>
    </row>
    <row r="750" spans="15:15" ht="13">
      <c r="O750" s="101"/>
    </row>
    <row r="751" spans="15:15" ht="13">
      <c r="O751" s="101"/>
    </row>
    <row r="752" spans="15:15" ht="13">
      <c r="O752" s="101"/>
    </row>
    <row r="753" spans="15:15" ht="13">
      <c r="O753" s="101"/>
    </row>
    <row r="754" spans="15:15" ht="13">
      <c r="O754" s="101"/>
    </row>
    <row r="755" spans="15:15" ht="13">
      <c r="O755" s="101"/>
    </row>
    <row r="756" spans="15:15" ht="13">
      <c r="O756" s="101"/>
    </row>
    <row r="757" spans="15:15" ht="13">
      <c r="O757" s="101"/>
    </row>
    <row r="758" spans="15:15" ht="13">
      <c r="O758" s="101"/>
    </row>
    <row r="759" spans="15:15" ht="13">
      <c r="O759" s="101"/>
    </row>
    <row r="760" spans="15:15" ht="13">
      <c r="O760" s="101"/>
    </row>
    <row r="761" spans="15:15" ht="13">
      <c r="O761" s="101"/>
    </row>
    <row r="762" spans="15:15" ht="13">
      <c r="O762" s="101"/>
    </row>
    <row r="763" spans="15:15" ht="13">
      <c r="O763" s="101"/>
    </row>
    <row r="764" spans="15:15" ht="13">
      <c r="O764" s="101"/>
    </row>
    <row r="765" spans="15:15" ht="13">
      <c r="O765" s="101"/>
    </row>
    <row r="766" spans="15:15" ht="13">
      <c r="O766" s="101"/>
    </row>
    <row r="767" spans="15:15" ht="13">
      <c r="O767" s="101"/>
    </row>
    <row r="768" spans="15:15" ht="13">
      <c r="O768" s="101"/>
    </row>
    <row r="769" spans="15:15" ht="13">
      <c r="O769" s="101"/>
    </row>
    <row r="770" spans="15:15" ht="13">
      <c r="O770" s="101"/>
    </row>
    <row r="771" spans="15:15" ht="13">
      <c r="O771" s="101"/>
    </row>
    <row r="772" spans="15:15" ht="13">
      <c r="O772" s="101"/>
    </row>
    <row r="773" spans="15:15" ht="13">
      <c r="O773" s="101"/>
    </row>
    <row r="774" spans="15:15" ht="13">
      <c r="O774" s="101"/>
    </row>
    <row r="775" spans="15:15" ht="13">
      <c r="O775" s="101"/>
    </row>
    <row r="776" spans="15:15" ht="13">
      <c r="O776" s="101"/>
    </row>
    <row r="777" spans="15:15" ht="13">
      <c r="O777" s="101"/>
    </row>
    <row r="778" spans="15:15" ht="13">
      <c r="O778" s="101"/>
    </row>
    <row r="779" spans="15:15" ht="13">
      <c r="O779" s="101"/>
    </row>
    <row r="780" spans="15:15" ht="13">
      <c r="O780" s="101"/>
    </row>
    <row r="781" spans="15:15" ht="13">
      <c r="O781" s="101"/>
    </row>
    <row r="782" spans="15:15" ht="13">
      <c r="O782" s="101"/>
    </row>
    <row r="783" spans="15:15" ht="13">
      <c r="O783" s="101"/>
    </row>
    <row r="784" spans="15:15" ht="13">
      <c r="O784" s="101"/>
    </row>
    <row r="785" spans="15:15" ht="13">
      <c r="O785" s="101"/>
    </row>
    <row r="786" spans="15:15" ht="13">
      <c r="O786" s="101"/>
    </row>
    <row r="787" spans="15:15" ht="13">
      <c r="O787" s="101"/>
    </row>
    <row r="788" spans="15:15" ht="13">
      <c r="O788" s="101"/>
    </row>
    <row r="789" spans="15:15" ht="13">
      <c r="O789" s="101"/>
    </row>
    <row r="790" spans="15:15" ht="13">
      <c r="O790" s="101"/>
    </row>
    <row r="791" spans="15:15" ht="13">
      <c r="O791" s="101"/>
    </row>
    <row r="792" spans="15:15" ht="13">
      <c r="O792" s="101"/>
    </row>
    <row r="793" spans="15:15" ht="13">
      <c r="O793" s="101"/>
    </row>
    <row r="794" spans="15:15" ht="13">
      <c r="O794" s="101"/>
    </row>
    <row r="795" spans="15:15" ht="13">
      <c r="O795" s="101"/>
    </row>
    <row r="796" spans="15:15" ht="13">
      <c r="O796" s="101"/>
    </row>
    <row r="797" spans="15:15" ht="13">
      <c r="O797" s="101"/>
    </row>
    <row r="798" spans="15:15" ht="13">
      <c r="O798" s="101"/>
    </row>
    <row r="799" spans="15:15" ht="13">
      <c r="O799" s="101"/>
    </row>
    <row r="800" spans="15:15" ht="13">
      <c r="O800" s="101"/>
    </row>
    <row r="801" spans="15:15" ht="13">
      <c r="O801" s="101"/>
    </row>
    <row r="802" spans="15:15" ht="13">
      <c r="O802" s="101"/>
    </row>
    <row r="803" spans="15:15" ht="13">
      <c r="O803" s="101"/>
    </row>
    <row r="804" spans="15:15" ht="13">
      <c r="O804" s="101"/>
    </row>
    <row r="805" spans="15:15" ht="13">
      <c r="O805" s="101"/>
    </row>
    <row r="806" spans="15:15" ht="13">
      <c r="O806" s="101"/>
    </row>
    <row r="807" spans="15:15" ht="13">
      <c r="O807" s="101"/>
    </row>
    <row r="808" spans="15:15" ht="13">
      <c r="O808" s="101"/>
    </row>
    <row r="809" spans="15:15" ht="13">
      <c r="O809" s="101"/>
    </row>
    <row r="810" spans="15:15" ht="13">
      <c r="O810" s="101"/>
    </row>
    <row r="811" spans="15:15" ht="13">
      <c r="O811" s="101"/>
    </row>
    <row r="812" spans="15:15" ht="13">
      <c r="O812" s="101"/>
    </row>
    <row r="813" spans="15:15" ht="13">
      <c r="O813" s="101"/>
    </row>
    <row r="814" spans="15:15" ht="13">
      <c r="O814" s="101"/>
    </row>
    <row r="815" spans="15:15" ht="13">
      <c r="O815" s="101"/>
    </row>
    <row r="816" spans="15:15" ht="13">
      <c r="O816" s="101"/>
    </row>
    <row r="817" spans="15:15" ht="13">
      <c r="O817" s="101"/>
    </row>
    <row r="818" spans="15:15" ht="13">
      <c r="O818" s="101"/>
    </row>
    <row r="819" spans="15:15" ht="13">
      <c r="O819" s="101"/>
    </row>
    <row r="820" spans="15:15" ht="13">
      <c r="O820" s="101"/>
    </row>
    <row r="821" spans="15:15" ht="13">
      <c r="O821" s="101"/>
    </row>
    <row r="822" spans="15:15" ht="13">
      <c r="O822" s="101"/>
    </row>
    <row r="823" spans="15:15" ht="13">
      <c r="O823" s="101"/>
    </row>
    <row r="824" spans="15:15" ht="13">
      <c r="O824" s="101"/>
    </row>
    <row r="825" spans="15:15" ht="13">
      <c r="O825" s="101"/>
    </row>
    <row r="826" spans="15:15" ht="13">
      <c r="O826" s="101"/>
    </row>
    <row r="827" spans="15:15" ht="13">
      <c r="O827" s="101"/>
    </row>
    <row r="828" spans="15:15" ht="13">
      <c r="O828" s="101"/>
    </row>
    <row r="829" spans="15:15" ht="13">
      <c r="O829" s="101"/>
    </row>
    <row r="830" spans="15:15" ht="13">
      <c r="O830" s="101"/>
    </row>
    <row r="831" spans="15:15" ht="13">
      <c r="O831" s="101"/>
    </row>
    <row r="832" spans="15:15" ht="13">
      <c r="O832" s="101"/>
    </row>
    <row r="833" spans="15:15" ht="13">
      <c r="O833" s="101"/>
    </row>
    <row r="834" spans="15:15" ht="13">
      <c r="O834" s="101"/>
    </row>
    <row r="835" spans="15:15" ht="13">
      <c r="O835" s="101"/>
    </row>
    <row r="836" spans="15:15" ht="13">
      <c r="O836" s="101"/>
    </row>
    <row r="837" spans="15:15" ht="13">
      <c r="O837" s="101"/>
    </row>
    <row r="838" spans="15:15" ht="13">
      <c r="O838" s="101"/>
    </row>
    <row r="839" spans="15:15" ht="13">
      <c r="O839" s="101"/>
    </row>
    <row r="840" spans="15:15" ht="13">
      <c r="O840" s="101"/>
    </row>
    <row r="841" spans="15:15" ht="13">
      <c r="O841" s="101"/>
    </row>
    <row r="842" spans="15:15" ht="13">
      <c r="O842" s="101"/>
    </row>
    <row r="843" spans="15:15" ht="13">
      <c r="O843" s="101"/>
    </row>
    <row r="844" spans="15:15" ht="13">
      <c r="O844" s="101"/>
    </row>
    <row r="845" spans="15:15" ht="13">
      <c r="O845" s="101"/>
    </row>
    <row r="846" spans="15:15" ht="13">
      <c r="O846" s="101"/>
    </row>
    <row r="847" spans="15:15" ht="13">
      <c r="O847" s="101"/>
    </row>
    <row r="848" spans="15:15" ht="13">
      <c r="O848" s="101"/>
    </row>
    <row r="849" spans="15:15" ht="13">
      <c r="O849" s="101"/>
    </row>
    <row r="850" spans="15:15" ht="13">
      <c r="O850" s="101"/>
    </row>
    <row r="851" spans="15:15" ht="13">
      <c r="O851" s="101"/>
    </row>
    <row r="852" spans="15:15" ht="13">
      <c r="O852" s="101"/>
    </row>
    <row r="853" spans="15:15" ht="13">
      <c r="O853" s="101"/>
    </row>
    <row r="854" spans="15:15" ht="13">
      <c r="O854" s="101"/>
    </row>
    <row r="855" spans="15:15" ht="13">
      <c r="O855" s="101"/>
    </row>
    <row r="856" spans="15:15" ht="13">
      <c r="O856" s="101"/>
    </row>
    <row r="857" spans="15:15" ht="13">
      <c r="O857" s="101"/>
    </row>
    <row r="858" spans="15:15" ht="13">
      <c r="O858" s="101"/>
    </row>
    <row r="859" spans="15:15" ht="13">
      <c r="O859" s="101"/>
    </row>
    <row r="860" spans="15:15" ht="13">
      <c r="O860" s="101"/>
    </row>
    <row r="861" spans="15:15" ht="13">
      <c r="O861" s="101"/>
    </row>
    <row r="862" spans="15:15" ht="13">
      <c r="O862" s="101"/>
    </row>
    <row r="863" spans="15:15" ht="13">
      <c r="O863" s="101"/>
    </row>
    <row r="864" spans="15:15" ht="13">
      <c r="O864" s="101"/>
    </row>
    <row r="865" spans="15:15" ht="13">
      <c r="O865" s="101"/>
    </row>
    <row r="866" spans="15:15" ht="13">
      <c r="O866" s="101"/>
    </row>
    <row r="867" spans="15:15" ht="13">
      <c r="O867" s="101"/>
    </row>
    <row r="868" spans="15:15" ht="13">
      <c r="O868" s="101"/>
    </row>
    <row r="869" spans="15:15" ht="13">
      <c r="O869" s="101"/>
    </row>
    <row r="870" spans="15:15" ht="13">
      <c r="O870" s="101"/>
    </row>
    <row r="871" spans="15:15" ht="13">
      <c r="O871" s="101"/>
    </row>
    <row r="872" spans="15:15" ht="13">
      <c r="O872" s="101"/>
    </row>
    <row r="873" spans="15:15" ht="13">
      <c r="O873" s="101"/>
    </row>
    <row r="874" spans="15:15" ht="13">
      <c r="O874" s="101"/>
    </row>
    <row r="875" spans="15:15" ht="13">
      <c r="O875" s="101"/>
    </row>
    <row r="876" spans="15:15" ht="13">
      <c r="O876" s="101"/>
    </row>
    <row r="877" spans="15:15" ht="13">
      <c r="O877" s="101"/>
    </row>
    <row r="878" spans="15:15" ht="13">
      <c r="O878" s="101"/>
    </row>
    <row r="879" spans="15:15" ht="13">
      <c r="O879" s="101"/>
    </row>
    <row r="880" spans="15:15" ht="13">
      <c r="O880" s="101"/>
    </row>
    <row r="881" spans="15:15" ht="13">
      <c r="O881" s="101"/>
    </row>
    <row r="882" spans="15:15" ht="13">
      <c r="O882" s="101"/>
    </row>
    <row r="883" spans="15:15" ht="13">
      <c r="O883" s="101"/>
    </row>
    <row r="884" spans="15:15" ht="13">
      <c r="O884" s="101"/>
    </row>
    <row r="885" spans="15:15" ht="13">
      <c r="O885" s="101"/>
    </row>
    <row r="886" spans="15:15" ht="13">
      <c r="O886" s="101"/>
    </row>
    <row r="887" spans="15:15" ht="13">
      <c r="O887" s="101"/>
    </row>
    <row r="888" spans="15:15" ht="13">
      <c r="O888" s="101"/>
    </row>
    <row r="889" spans="15:15" ht="13">
      <c r="O889" s="101"/>
    </row>
    <row r="890" spans="15:15" ht="13">
      <c r="O890" s="101"/>
    </row>
    <row r="891" spans="15:15" ht="13">
      <c r="O891" s="101"/>
    </row>
    <row r="892" spans="15:15" ht="13">
      <c r="O892" s="101"/>
    </row>
    <row r="893" spans="15:15" ht="13">
      <c r="O893" s="101"/>
    </row>
    <row r="894" spans="15:15" ht="13">
      <c r="O894" s="101"/>
    </row>
    <row r="895" spans="15:15" ht="13">
      <c r="O895" s="101"/>
    </row>
    <row r="896" spans="15:15" ht="13">
      <c r="O896" s="101"/>
    </row>
    <row r="897" spans="15:15" ht="13">
      <c r="O897" s="101"/>
    </row>
    <row r="898" spans="15:15" ht="13">
      <c r="O898" s="101"/>
    </row>
    <row r="899" spans="15:15" ht="13">
      <c r="O899" s="101"/>
    </row>
    <row r="900" spans="15:15" ht="13">
      <c r="O900" s="101"/>
    </row>
    <row r="901" spans="15:15" ht="13">
      <c r="O901" s="101"/>
    </row>
    <row r="902" spans="15:15" ht="13">
      <c r="O902" s="101"/>
    </row>
    <row r="903" spans="15:15" ht="13">
      <c r="O903" s="101"/>
    </row>
    <row r="904" spans="15:15" ht="13">
      <c r="O904" s="101"/>
    </row>
    <row r="905" spans="15:15" ht="13">
      <c r="O905" s="101"/>
    </row>
    <row r="906" spans="15:15" ht="13">
      <c r="O906" s="101"/>
    </row>
    <row r="907" spans="15:15" ht="13">
      <c r="O907" s="101"/>
    </row>
    <row r="908" spans="15:15" ht="13">
      <c r="O908" s="101"/>
    </row>
    <row r="909" spans="15:15" ht="13">
      <c r="O909" s="101"/>
    </row>
    <row r="910" spans="15:15" ht="13">
      <c r="O910" s="101"/>
    </row>
    <row r="911" spans="15:15" ht="13">
      <c r="O911" s="101"/>
    </row>
    <row r="912" spans="15:15" ht="13">
      <c r="O912" s="101"/>
    </row>
    <row r="913" spans="15:15" ht="13">
      <c r="O913" s="101"/>
    </row>
    <row r="914" spans="15:15" ht="13">
      <c r="O914" s="101"/>
    </row>
    <row r="915" spans="15:15" ht="13">
      <c r="O915" s="101"/>
    </row>
    <row r="916" spans="15:15" ht="13">
      <c r="O916" s="101"/>
    </row>
    <row r="917" spans="15:15" ht="13">
      <c r="O917" s="101"/>
    </row>
    <row r="918" spans="15:15" ht="13">
      <c r="O918" s="101"/>
    </row>
    <row r="919" spans="15:15" ht="13">
      <c r="O919" s="101"/>
    </row>
    <row r="920" spans="15:15" ht="13">
      <c r="O920" s="101"/>
    </row>
    <row r="921" spans="15:15" ht="13">
      <c r="O921" s="101"/>
    </row>
    <row r="922" spans="15:15" ht="13">
      <c r="O922" s="101"/>
    </row>
    <row r="923" spans="15:15" ht="13">
      <c r="O923" s="101"/>
    </row>
    <row r="924" spans="15:15" ht="13">
      <c r="O924" s="101"/>
    </row>
    <row r="925" spans="15:15" ht="13">
      <c r="O925" s="101"/>
    </row>
    <row r="926" spans="15:15" ht="13">
      <c r="O926" s="101"/>
    </row>
    <row r="927" spans="15:15" ht="13">
      <c r="O927" s="101"/>
    </row>
    <row r="928" spans="15:15" ht="13">
      <c r="O928" s="101"/>
    </row>
    <row r="929" spans="15:15" ht="13">
      <c r="O929" s="101"/>
    </row>
    <row r="930" spans="15:15" ht="13">
      <c r="O930" s="101"/>
    </row>
    <row r="931" spans="15:15" ht="13">
      <c r="O931" s="101"/>
    </row>
    <row r="932" spans="15:15" ht="13">
      <c r="O932" s="101"/>
    </row>
    <row r="933" spans="15:15" ht="13">
      <c r="O933" s="101"/>
    </row>
    <row r="934" spans="15:15" ht="13">
      <c r="O934" s="101"/>
    </row>
    <row r="935" spans="15:15" ht="13">
      <c r="O935" s="101"/>
    </row>
    <row r="936" spans="15:15" ht="13">
      <c r="O936" s="101"/>
    </row>
    <row r="937" spans="15:15" ht="13">
      <c r="O937" s="101"/>
    </row>
    <row r="938" spans="15:15" ht="13">
      <c r="O938" s="101"/>
    </row>
    <row r="939" spans="15:15" ht="13">
      <c r="O939" s="101"/>
    </row>
    <row r="940" spans="15:15" ht="13">
      <c r="O940" s="101"/>
    </row>
    <row r="941" spans="15:15" ht="13">
      <c r="O941" s="101"/>
    </row>
    <row r="942" spans="15:15" ht="13">
      <c r="O942" s="101"/>
    </row>
    <row r="943" spans="15:15" ht="13">
      <c r="O943" s="101"/>
    </row>
    <row r="944" spans="15:15" ht="13">
      <c r="O944" s="101"/>
    </row>
    <row r="945" spans="15:15" ht="13">
      <c r="O945" s="101"/>
    </row>
    <row r="946" spans="15:15" ht="13">
      <c r="O946" s="101"/>
    </row>
    <row r="947" spans="15:15" ht="13">
      <c r="O947" s="101"/>
    </row>
    <row r="948" spans="15:15" ht="13">
      <c r="O948" s="101"/>
    </row>
    <row r="949" spans="15:15" ht="13">
      <c r="O949" s="101"/>
    </row>
    <row r="950" spans="15:15" ht="13">
      <c r="O950" s="101"/>
    </row>
    <row r="951" spans="15:15" ht="13">
      <c r="O951" s="101"/>
    </row>
    <row r="952" spans="15:15" ht="13">
      <c r="O952" s="101"/>
    </row>
    <row r="953" spans="15:15" ht="13">
      <c r="O953" s="101"/>
    </row>
    <row r="954" spans="15:15" ht="13">
      <c r="O954" s="101"/>
    </row>
    <row r="955" spans="15:15" ht="13">
      <c r="O955" s="101"/>
    </row>
    <row r="956" spans="15:15" ht="13">
      <c r="O956" s="101"/>
    </row>
    <row r="957" spans="15:15" ht="13">
      <c r="O957" s="101"/>
    </row>
    <row r="958" spans="15:15" ht="13">
      <c r="O958" s="101"/>
    </row>
    <row r="959" spans="15:15" ht="13">
      <c r="O959" s="101"/>
    </row>
    <row r="960" spans="15:15" ht="13">
      <c r="O960" s="101"/>
    </row>
    <row r="961" spans="15:15" ht="13">
      <c r="O961" s="101"/>
    </row>
    <row r="962" spans="15:15" ht="13">
      <c r="O962" s="101"/>
    </row>
    <row r="963" spans="15:15" ht="13">
      <c r="O963" s="101"/>
    </row>
    <row r="964" spans="15:15" ht="13">
      <c r="O964" s="101"/>
    </row>
    <row r="965" spans="15:15" ht="13">
      <c r="O965" s="101"/>
    </row>
    <row r="966" spans="15:15" ht="13">
      <c r="O966" s="101"/>
    </row>
    <row r="967" spans="15:15" ht="13">
      <c r="O967" s="101"/>
    </row>
  </sheetData>
  <mergeCells count="5">
    <mergeCell ref="C2:D2"/>
    <mergeCell ref="E2:F2"/>
    <mergeCell ref="J3:M3"/>
    <mergeCell ref="O2:U2"/>
    <mergeCell ref="V2:AH2"/>
  </mergeCells>
  <conditionalFormatting sqref="V6:AH25">
    <cfRule type="cellIs" dxfId="40" priority="1" operator="equal">
      <formula>"blue"</formula>
    </cfRule>
  </conditionalFormatting>
  <conditionalFormatting sqref="O6:U25">
    <cfRule type="cellIs" dxfId="39" priority="2" operator="equal">
      <formula>"blue"</formula>
    </cfRule>
  </conditionalFormatting>
  <conditionalFormatting sqref="O6:U25">
    <cfRule type="cellIs" dxfId="38" priority="3" operator="equal">
      <formula>"black"</formula>
    </cfRule>
  </conditionalFormatting>
  <conditionalFormatting sqref="V6:AH25">
    <cfRule type="cellIs" dxfId="37" priority="4" operator="equal">
      <formula>"black"</formula>
    </cfRule>
  </conditionalFormatting>
  <conditionalFormatting sqref="O6:U25">
    <cfRule type="cellIs" dxfId="36" priority="5" operator="equal">
      <formula>"green"</formula>
    </cfRule>
  </conditionalFormatting>
  <conditionalFormatting sqref="V6:AH25">
    <cfRule type="cellIs" dxfId="35" priority="6" operator="equal">
      <formula>"green"</formula>
    </cfRule>
  </conditionalFormatting>
  <conditionalFormatting sqref="O6:U25">
    <cfRule type="cellIs" dxfId="34" priority="7" operator="equal">
      <formula>"red"</formula>
    </cfRule>
  </conditionalFormatting>
  <conditionalFormatting sqref="V6:AH25">
    <cfRule type="cellIs" dxfId="33" priority="8" operator="equal">
      <formula>"red"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V954"/>
  <sheetViews>
    <sheetView workbookViewId="0">
      <pane ySplit="3" topLeftCell="A4" activePane="bottomLeft" state="frozen"/>
      <selection pane="bottomLeft" activeCell="B5" sqref="B5"/>
    </sheetView>
  </sheetViews>
  <sheetFormatPr baseColWidth="10" defaultColWidth="14.5" defaultRowHeight="15.75" customHeight="1"/>
  <cols>
    <col min="1" max="1" width="11.33203125" customWidth="1"/>
    <col min="2" max="2" width="5.6640625" customWidth="1"/>
    <col min="3" max="4" width="7" customWidth="1"/>
    <col min="5" max="7" width="5.6640625" customWidth="1"/>
    <col min="8" max="9" width="10.1640625" customWidth="1"/>
    <col min="10" max="10" width="6.33203125" customWidth="1"/>
    <col min="11" max="11" width="6" customWidth="1"/>
    <col min="12" max="12" width="5.5" customWidth="1"/>
    <col min="13" max="14" width="10.33203125" customWidth="1"/>
    <col min="15" max="48" width="4.33203125" customWidth="1"/>
  </cols>
  <sheetData>
    <row r="1" spans="1:48">
      <c r="A1" s="1" t="s">
        <v>0</v>
      </c>
      <c r="B1" s="3"/>
      <c r="C1" s="1" t="s">
        <v>1</v>
      </c>
      <c r="D1" s="3"/>
      <c r="E1" s="3"/>
      <c r="F1" s="3"/>
      <c r="G1" s="3"/>
      <c r="H1" s="5"/>
      <c r="I1" s="5"/>
      <c r="J1" s="5"/>
      <c r="K1" s="1" t="s">
        <v>3</v>
      </c>
      <c r="L1" s="5"/>
      <c r="M1" s="5"/>
      <c r="N1" s="5"/>
      <c r="O1" s="7" t="s">
        <v>5</v>
      </c>
      <c r="P1" s="8"/>
      <c r="Q1" s="8"/>
      <c r="R1" s="8"/>
      <c r="S1" s="8"/>
      <c r="T1" s="9"/>
      <c r="U1" s="9"/>
      <c r="V1" s="9"/>
      <c r="W1" s="9"/>
      <c r="X1" s="9"/>
      <c r="Y1" s="8"/>
      <c r="Z1" s="8"/>
      <c r="AA1" s="8"/>
      <c r="AB1" s="8"/>
      <c r="AC1" s="8"/>
      <c r="AD1" s="9"/>
      <c r="AE1" s="9"/>
      <c r="AF1" s="9"/>
      <c r="AG1" s="9"/>
      <c r="AH1" s="9"/>
      <c r="AI1" s="8"/>
      <c r="AJ1" s="8"/>
      <c r="AK1" s="8"/>
      <c r="AL1" s="8"/>
      <c r="AM1" s="8"/>
      <c r="AN1" s="9"/>
      <c r="AO1" s="9"/>
      <c r="AP1" s="9"/>
      <c r="AQ1" s="9"/>
      <c r="AR1" s="9"/>
      <c r="AS1" s="8"/>
      <c r="AT1" s="8"/>
      <c r="AU1" s="8"/>
      <c r="AV1" s="8"/>
    </row>
    <row r="2" spans="1:48">
      <c r="A2" s="2"/>
      <c r="B2" s="3"/>
      <c r="C2" s="3"/>
      <c r="D2" s="3"/>
      <c r="E2" s="3"/>
      <c r="F2" s="3"/>
      <c r="G2" s="3"/>
      <c r="H2" s="5"/>
      <c r="I2" s="5"/>
      <c r="J2" s="5"/>
      <c r="K2" s="5"/>
      <c r="L2" s="5"/>
      <c r="M2" s="5"/>
      <c r="N2" s="5"/>
      <c r="O2" s="142" t="str">
        <f>"Week of "&amp;MONTH(O4)&amp;"/"&amp;DAY(O4)</f>
        <v>Week of 3/11</v>
      </c>
      <c r="P2" s="138"/>
      <c r="Q2" s="138"/>
      <c r="R2" s="138"/>
      <c r="S2" s="141"/>
      <c r="T2" s="144" t="str">
        <f>"Week of "&amp;MONTH(T4)&amp;"/"&amp;DAY(T4)</f>
        <v>Week of 3/18</v>
      </c>
      <c r="U2" s="138"/>
      <c r="V2" s="138"/>
      <c r="W2" s="138"/>
      <c r="X2" s="141"/>
      <c r="Y2" s="142" t="str">
        <f>"Week of "&amp;MONTH(Y4)&amp;"/"&amp;DAY(Y4)</f>
        <v>Week of 3/25</v>
      </c>
      <c r="Z2" s="138"/>
      <c r="AA2" s="138"/>
      <c r="AB2" s="138"/>
      <c r="AC2" s="141"/>
      <c r="AD2" s="144" t="str">
        <f>"Week of "&amp;MONTH(AD4)&amp;"/"&amp;DAY(AD4)</f>
        <v>Week of 4/1</v>
      </c>
      <c r="AE2" s="138"/>
      <c r="AF2" s="138"/>
      <c r="AG2" s="138"/>
      <c r="AH2" s="141"/>
      <c r="AI2" s="142" t="str">
        <f>"Week of "&amp;MONTH(AI4)&amp;"/"&amp;DAY(AI4)</f>
        <v>Week of 4/8</v>
      </c>
      <c r="AJ2" s="138"/>
      <c r="AK2" s="138"/>
      <c r="AL2" s="138"/>
      <c r="AM2" s="141"/>
      <c r="AN2" s="144" t="str">
        <f>"Week of "&amp;MONTH(AN4)&amp;"/"&amp;DAY(AN4)</f>
        <v>Week of 4/15</v>
      </c>
      <c r="AO2" s="138"/>
      <c r="AP2" s="138"/>
      <c r="AQ2" s="138"/>
      <c r="AR2" s="141"/>
      <c r="AS2" s="142" t="str">
        <f>TEXT(AT4,"mmm")</f>
        <v>May</v>
      </c>
      <c r="AT2" s="138"/>
      <c r="AU2" s="138"/>
      <c r="AV2" s="141"/>
    </row>
    <row r="3" spans="1:48" ht="15.75" customHeight="1">
      <c r="A3" s="10"/>
      <c r="B3" s="11"/>
      <c r="C3" s="12" t="s">
        <v>6</v>
      </c>
      <c r="D3" s="12" t="s">
        <v>7</v>
      </c>
      <c r="E3" s="11"/>
      <c r="F3" s="13"/>
      <c r="G3" s="11"/>
      <c r="H3" s="14"/>
      <c r="I3" s="14"/>
      <c r="J3" s="139" t="s">
        <v>8</v>
      </c>
      <c r="K3" s="138"/>
      <c r="L3" s="138"/>
      <c r="M3" s="138"/>
      <c r="N3" s="5"/>
      <c r="O3" s="15">
        <f t="shared" ref="O3:AV3" si="0">DAY(O4)</f>
        <v>11</v>
      </c>
      <c r="P3" s="16">
        <f t="shared" si="0"/>
        <v>12</v>
      </c>
      <c r="Q3" s="16">
        <f t="shared" si="0"/>
        <v>13</v>
      </c>
      <c r="R3" s="16">
        <f t="shared" si="0"/>
        <v>14</v>
      </c>
      <c r="S3" s="18">
        <f t="shared" si="0"/>
        <v>15</v>
      </c>
      <c r="T3" s="19">
        <f t="shared" si="0"/>
        <v>18</v>
      </c>
      <c r="U3" s="20">
        <f t="shared" si="0"/>
        <v>19</v>
      </c>
      <c r="V3" s="20">
        <f t="shared" si="0"/>
        <v>20</v>
      </c>
      <c r="W3" s="20">
        <f t="shared" si="0"/>
        <v>21</v>
      </c>
      <c r="X3" s="21">
        <f t="shared" si="0"/>
        <v>22</v>
      </c>
      <c r="Y3" s="16">
        <f t="shared" si="0"/>
        <v>25</v>
      </c>
      <c r="Z3" s="16">
        <f t="shared" si="0"/>
        <v>26</v>
      </c>
      <c r="AA3" s="16">
        <f t="shared" si="0"/>
        <v>27</v>
      </c>
      <c r="AB3" s="16">
        <f t="shared" si="0"/>
        <v>28</v>
      </c>
      <c r="AC3" s="18">
        <f t="shared" si="0"/>
        <v>29</v>
      </c>
      <c r="AD3" s="19">
        <f t="shared" si="0"/>
        <v>1</v>
      </c>
      <c r="AE3" s="20">
        <f t="shared" si="0"/>
        <v>2</v>
      </c>
      <c r="AF3" s="20">
        <f t="shared" si="0"/>
        <v>3</v>
      </c>
      <c r="AG3" s="20">
        <f t="shared" si="0"/>
        <v>4</v>
      </c>
      <c r="AH3" s="21">
        <f t="shared" si="0"/>
        <v>5</v>
      </c>
      <c r="AI3" s="16">
        <f t="shared" si="0"/>
        <v>8</v>
      </c>
      <c r="AJ3" s="16">
        <f t="shared" si="0"/>
        <v>9</v>
      </c>
      <c r="AK3" s="16">
        <f t="shared" si="0"/>
        <v>10</v>
      </c>
      <c r="AL3" s="16">
        <f t="shared" si="0"/>
        <v>11</v>
      </c>
      <c r="AM3" s="18">
        <f t="shared" si="0"/>
        <v>12</v>
      </c>
      <c r="AN3" s="19">
        <f t="shared" si="0"/>
        <v>15</v>
      </c>
      <c r="AO3" s="20">
        <f t="shared" si="0"/>
        <v>16</v>
      </c>
      <c r="AP3" s="20">
        <f t="shared" si="0"/>
        <v>17</v>
      </c>
      <c r="AQ3" s="20">
        <f t="shared" si="0"/>
        <v>18</v>
      </c>
      <c r="AR3" s="21">
        <f t="shared" si="0"/>
        <v>19</v>
      </c>
      <c r="AS3" s="16">
        <f t="shared" si="0"/>
        <v>26</v>
      </c>
      <c r="AT3" s="16">
        <f t="shared" si="0"/>
        <v>3</v>
      </c>
      <c r="AU3" s="16">
        <f t="shared" si="0"/>
        <v>10</v>
      </c>
      <c r="AV3" s="16">
        <f t="shared" si="0"/>
        <v>17</v>
      </c>
    </row>
    <row r="4" spans="1:48">
      <c r="A4" s="22"/>
      <c r="B4" s="23"/>
      <c r="C4" s="24">
        <f>MIN(C6:C15)</f>
        <v>43537</v>
      </c>
      <c r="D4" s="24">
        <f>MAX(D6:D15)</f>
        <v>43598</v>
      </c>
      <c r="E4" s="23"/>
      <c r="F4" s="23"/>
      <c r="G4" s="23"/>
      <c r="H4" s="25"/>
      <c r="I4" s="25"/>
      <c r="J4" s="25"/>
      <c r="K4" s="26"/>
      <c r="L4" s="26"/>
      <c r="M4" s="26"/>
      <c r="N4" s="27" t="s">
        <v>16</v>
      </c>
      <c r="O4" s="28">
        <v>43535</v>
      </c>
      <c r="P4" s="31">
        <f t="shared" ref="P4:S4" si="1">O4+1</f>
        <v>43536</v>
      </c>
      <c r="Q4" s="31">
        <f t="shared" si="1"/>
        <v>43537</v>
      </c>
      <c r="R4" s="31">
        <f t="shared" si="1"/>
        <v>43538</v>
      </c>
      <c r="S4" s="33">
        <f t="shared" si="1"/>
        <v>43539</v>
      </c>
      <c r="T4" s="35">
        <f>S4+3</f>
        <v>43542</v>
      </c>
      <c r="U4" s="37">
        <f t="shared" ref="U4:X4" si="2">T4+1</f>
        <v>43543</v>
      </c>
      <c r="V4" s="37">
        <f t="shared" si="2"/>
        <v>43544</v>
      </c>
      <c r="W4" s="37">
        <f t="shared" si="2"/>
        <v>43545</v>
      </c>
      <c r="X4" s="38">
        <f t="shared" si="2"/>
        <v>43546</v>
      </c>
      <c r="Y4" s="39">
        <f>X4+3</f>
        <v>43549</v>
      </c>
      <c r="Z4" s="31">
        <f t="shared" ref="Z4:AC4" si="3">Y4+1</f>
        <v>43550</v>
      </c>
      <c r="AA4" s="31">
        <f t="shared" si="3"/>
        <v>43551</v>
      </c>
      <c r="AB4" s="31">
        <f t="shared" si="3"/>
        <v>43552</v>
      </c>
      <c r="AC4" s="71">
        <f t="shared" si="3"/>
        <v>43553</v>
      </c>
      <c r="AD4" s="35">
        <f>AC4+3</f>
        <v>43556</v>
      </c>
      <c r="AE4" s="37">
        <f t="shared" ref="AE4:AH4" si="4">AD4+1</f>
        <v>43557</v>
      </c>
      <c r="AF4" s="37">
        <f t="shared" si="4"/>
        <v>43558</v>
      </c>
      <c r="AG4" s="37">
        <f t="shared" si="4"/>
        <v>43559</v>
      </c>
      <c r="AH4" s="38">
        <f t="shared" si="4"/>
        <v>43560</v>
      </c>
      <c r="AI4" s="39">
        <f>AH4+3</f>
        <v>43563</v>
      </c>
      <c r="AJ4" s="31">
        <f t="shared" ref="AJ4:AM4" si="5">AI4+1</f>
        <v>43564</v>
      </c>
      <c r="AK4" s="31">
        <f t="shared" si="5"/>
        <v>43565</v>
      </c>
      <c r="AL4" s="31">
        <f t="shared" si="5"/>
        <v>43566</v>
      </c>
      <c r="AM4" s="71">
        <f t="shared" si="5"/>
        <v>43567</v>
      </c>
      <c r="AN4" s="35">
        <f>AM4+3</f>
        <v>43570</v>
      </c>
      <c r="AO4" s="37">
        <f t="shared" ref="AO4:AR4" si="6">AN4+1</f>
        <v>43571</v>
      </c>
      <c r="AP4" s="37">
        <f t="shared" si="6"/>
        <v>43572</v>
      </c>
      <c r="AQ4" s="37">
        <f t="shared" si="6"/>
        <v>43573</v>
      </c>
      <c r="AR4" s="38">
        <f t="shared" si="6"/>
        <v>43574</v>
      </c>
      <c r="AS4" s="39">
        <f t="shared" ref="AS4:AV4" si="7">AR4+7</f>
        <v>43581</v>
      </c>
      <c r="AT4" s="31">
        <f t="shared" si="7"/>
        <v>43588</v>
      </c>
      <c r="AU4" s="31">
        <f t="shared" si="7"/>
        <v>43595</v>
      </c>
      <c r="AV4" s="73">
        <f t="shared" si="7"/>
        <v>43602</v>
      </c>
    </row>
    <row r="5" spans="1:48">
      <c r="A5" s="45"/>
      <c r="B5" s="46"/>
      <c r="C5" s="46"/>
      <c r="D5" s="46"/>
      <c r="E5" s="46"/>
      <c r="F5" s="46"/>
      <c r="G5" s="46"/>
      <c r="H5" s="47"/>
      <c r="I5" s="47"/>
      <c r="J5" s="47"/>
      <c r="K5" s="46"/>
      <c r="L5" s="46"/>
      <c r="M5" s="46"/>
      <c r="N5" s="46"/>
      <c r="O5" s="75" t="str">
        <f t="shared" ref="O5:Q5" si="8">IF(AND($C5&lt;=O$4,$D5&gt;O$4),"x","")</f>
        <v/>
      </c>
      <c r="P5" s="76" t="str">
        <f t="shared" si="8"/>
        <v/>
      </c>
      <c r="Q5" s="76" t="str">
        <f t="shared" si="8"/>
        <v/>
      </c>
      <c r="R5" s="77"/>
      <c r="S5" s="78"/>
      <c r="T5" s="79" t="str">
        <f t="shared" ref="T5:U5" si="9">IF(AND($C5&lt;=T$4,$D5&gt;T$4),"x","")</f>
        <v/>
      </c>
      <c r="U5" s="80" t="str">
        <f t="shared" si="9"/>
        <v/>
      </c>
      <c r="V5" s="81"/>
      <c r="W5" s="81"/>
      <c r="X5" s="82" t="str">
        <f t="shared" ref="X5:AF5" si="10">IF(AND($C5&lt;=X$4,$D5&gt;X$4),"x","")</f>
        <v/>
      </c>
      <c r="Y5" s="75" t="str">
        <f t="shared" si="10"/>
        <v/>
      </c>
      <c r="Z5" s="76" t="str">
        <f t="shared" si="10"/>
        <v/>
      </c>
      <c r="AA5" s="76" t="str">
        <f t="shared" si="10"/>
        <v/>
      </c>
      <c r="AB5" s="76" t="str">
        <f t="shared" si="10"/>
        <v/>
      </c>
      <c r="AC5" s="83" t="str">
        <f t="shared" si="10"/>
        <v/>
      </c>
      <c r="AD5" s="79" t="str">
        <f t="shared" si="10"/>
        <v/>
      </c>
      <c r="AE5" s="80" t="str">
        <f t="shared" si="10"/>
        <v/>
      </c>
      <c r="AF5" s="80" t="str">
        <f t="shared" si="10"/>
        <v/>
      </c>
      <c r="AG5" s="81"/>
      <c r="AH5" s="82" t="str">
        <f t="shared" ref="AH5:AO5" si="11">IF(AND($C5&lt;=AH$4,$D5&gt;AH$4),"x","")</f>
        <v/>
      </c>
      <c r="AI5" s="75" t="str">
        <f t="shared" si="11"/>
        <v/>
      </c>
      <c r="AJ5" s="76" t="str">
        <f t="shared" si="11"/>
        <v/>
      </c>
      <c r="AK5" s="76" t="str">
        <f t="shared" si="11"/>
        <v/>
      </c>
      <c r="AL5" s="76" t="str">
        <f t="shared" si="11"/>
        <v/>
      </c>
      <c r="AM5" s="83" t="str">
        <f t="shared" si="11"/>
        <v/>
      </c>
      <c r="AN5" s="79" t="str">
        <f t="shared" si="11"/>
        <v/>
      </c>
      <c r="AO5" s="80" t="str">
        <f t="shared" si="11"/>
        <v/>
      </c>
      <c r="AP5" s="81"/>
      <c r="AQ5" s="81"/>
      <c r="AR5" s="82" t="str">
        <f t="shared" ref="AR5:AS5" si="12">IF(AND($C5&lt;=AR$4,$D5&gt;AR$4),"x","")</f>
        <v/>
      </c>
      <c r="AS5" s="75" t="str">
        <f t="shared" si="12"/>
        <v/>
      </c>
      <c r="AT5" s="76"/>
      <c r="AU5" s="76"/>
      <c r="AV5" s="84"/>
    </row>
    <row r="6" spans="1:48">
      <c r="K6" s="61"/>
      <c r="O6" s="51" t="str">
        <f t="shared" ref="O6:AV6" si="13">IF(AND($C6&lt;P$4,$D6&gt;(O$4-1)),"x","")</f>
        <v/>
      </c>
      <c r="P6" s="32" t="str">
        <f t="shared" si="13"/>
        <v/>
      </c>
      <c r="Q6" s="32" t="str">
        <f t="shared" si="13"/>
        <v/>
      </c>
      <c r="R6" s="32" t="str">
        <f t="shared" si="13"/>
        <v/>
      </c>
      <c r="S6" s="62" t="str">
        <f t="shared" si="13"/>
        <v/>
      </c>
      <c r="T6" s="85" t="str">
        <f t="shared" si="13"/>
        <v/>
      </c>
      <c r="U6" s="86" t="str">
        <f t="shared" si="13"/>
        <v/>
      </c>
      <c r="V6" s="86" t="str">
        <f t="shared" si="13"/>
        <v/>
      </c>
      <c r="W6" s="86" t="str">
        <f t="shared" si="13"/>
        <v/>
      </c>
      <c r="X6" s="86" t="str">
        <f t="shared" si="13"/>
        <v/>
      </c>
      <c r="Y6" s="51" t="str">
        <f t="shared" si="13"/>
        <v/>
      </c>
      <c r="Z6" s="32" t="str">
        <f t="shared" si="13"/>
        <v/>
      </c>
      <c r="AA6" s="32" t="str">
        <f t="shared" si="13"/>
        <v/>
      </c>
      <c r="AB6" s="32" t="str">
        <f t="shared" si="13"/>
        <v/>
      </c>
      <c r="AC6" s="32" t="str">
        <f t="shared" si="13"/>
        <v/>
      </c>
      <c r="AD6" s="63" t="str">
        <f t="shared" si="13"/>
        <v/>
      </c>
      <c r="AE6" s="64" t="str">
        <f t="shared" si="13"/>
        <v/>
      </c>
      <c r="AF6" s="64" t="str">
        <f t="shared" si="13"/>
        <v/>
      </c>
      <c r="AG6" s="64" t="str">
        <f t="shared" si="13"/>
        <v/>
      </c>
      <c r="AH6" s="64" t="str">
        <f t="shared" si="13"/>
        <v/>
      </c>
      <c r="AI6" s="51" t="str">
        <f t="shared" si="13"/>
        <v/>
      </c>
      <c r="AJ6" s="32" t="str">
        <f t="shared" si="13"/>
        <v/>
      </c>
      <c r="AK6" s="32" t="str">
        <f t="shared" si="13"/>
        <v/>
      </c>
      <c r="AL6" s="32" t="str">
        <f t="shared" si="13"/>
        <v/>
      </c>
      <c r="AM6" s="32" t="str">
        <f t="shared" si="13"/>
        <v/>
      </c>
      <c r="AN6" s="63" t="str">
        <f t="shared" si="13"/>
        <v/>
      </c>
      <c r="AO6" s="64" t="str">
        <f t="shared" si="13"/>
        <v/>
      </c>
      <c r="AP6" s="64" t="str">
        <f t="shared" si="13"/>
        <v/>
      </c>
      <c r="AQ6" s="64" t="str">
        <f t="shared" si="13"/>
        <v/>
      </c>
      <c r="AR6" s="64" t="str">
        <f t="shared" si="13"/>
        <v/>
      </c>
      <c r="AS6" s="51" t="str">
        <f t="shared" si="13"/>
        <v/>
      </c>
      <c r="AT6" s="32" t="str">
        <f t="shared" si="13"/>
        <v/>
      </c>
      <c r="AU6" s="32" t="str">
        <f t="shared" si="13"/>
        <v/>
      </c>
      <c r="AV6" s="32" t="str">
        <f t="shared" si="13"/>
        <v/>
      </c>
    </row>
    <row r="7" spans="1:48">
      <c r="A7" s="65"/>
      <c r="C7" s="66"/>
      <c r="D7" s="66"/>
      <c r="E7" s="67"/>
      <c r="F7" s="68"/>
      <c r="G7" s="67"/>
      <c r="H7" s="67"/>
      <c r="I7" s="67"/>
      <c r="J7" s="67"/>
      <c r="K7" s="88" t="s">
        <v>18</v>
      </c>
      <c r="L7" s="68"/>
      <c r="M7" s="67"/>
      <c r="O7" s="51" t="str">
        <f>IF(AND($C7&lt;P$4,$D7&gt;(O$4-1)),IF($H7="",'Color Key'!$C$9,VLOOKUP($H7,'Color Key'!$B$11:$D$17,2,FALSE)),"")</f>
        <v/>
      </c>
      <c r="P7" s="32" t="str">
        <f>IF(AND($C7&lt;Q$4,$D7&gt;(P$4-1)),IF($H7="",'Color Key'!$C$9,VLOOKUP($H7,'Color Key'!$B$11:$D$17,2,FALSE)),"")</f>
        <v/>
      </c>
      <c r="Q7" s="32" t="str">
        <f>IF(AND($C7&lt;R$4,$D7&gt;(Q$4-1)),IF($H7="",'Color Key'!$C$9,VLOOKUP($H7,'Color Key'!$B$11:$D$17,2,FALSE)),"")</f>
        <v/>
      </c>
      <c r="R7" s="32" t="str">
        <f>IF(AND($C7&lt;S$4,$D7&gt;(R$4-1)),IF($H7="",'Color Key'!$C$9,VLOOKUP($H7,'Color Key'!$B$11:$D$17,2,FALSE)),"")</f>
        <v/>
      </c>
      <c r="S7" s="62" t="str">
        <f>IF(AND($C7&lt;T$4,$D7&gt;(S$4-1)),IF($H7="",'Color Key'!$C$9,VLOOKUP($H7,'Color Key'!$B$11:$D$17,2,FALSE)),"")</f>
        <v/>
      </c>
      <c r="T7" s="85" t="str">
        <f>IF(AND($C7&lt;U$4,$D7&gt;(T$4-1)),IF($H7="",'Color Key'!$C$9,VLOOKUP($H7,'Color Key'!$B$11:$D$17,2,FALSE)),"")</f>
        <v/>
      </c>
      <c r="U7" s="86" t="str">
        <f>IF(AND($C7&lt;V$4,$D7&gt;(U$4-1)),IF($H7="",'Color Key'!$C$9,VLOOKUP($H7,'Color Key'!$B$11:$D$17,2,FALSE)),"")</f>
        <v/>
      </c>
      <c r="V7" s="86" t="str">
        <f>IF(AND($C7&lt;W$4,$D7&gt;(V$4-1)),IF($H7="",'Color Key'!$C$9,VLOOKUP($H7,'Color Key'!$B$11:$D$17,2,FALSE)),"")</f>
        <v/>
      </c>
      <c r="W7" s="86" t="str">
        <f>IF(AND($C7&lt;X$4,$D7&gt;(W$4-1)),IF($H7="",'Color Key'!$C$9,VLOOKUP($H7,'Color Key'!$B$11:$D$17,2,FALSE)),"")</f>
        <v/>
      </c>
      <c r="X7" s="86" t="str">
        <f>IF(AND($C7&lt;Y$4,$D7&gt;(X$4-1)),IF($H7="",'Color Key'!$C$9,VLOOKUP($H7,'Color Key'!$B$11:$D$17,2,FALSE)),"")</f>
        <v/>
      </c>
      <c r="Y7" s="51" t="str">
        <f>IF(AND($C7&lt;Z$4,$D7&gt;(Y$4-1)),IF($H7="",'Color Key'!$C$9,VLOOKUP($H7,'Color Key'!$B$11:$D$17,2,FALSE)),"")</f>
        <v/>
      </c>
      <c r="Z7" s="32" t="str">
        <f>IF(AND($C7&lt;AA$4,$D7&gt;(Z$4-1)),IF($H7="",'Color Key'!$C$9,VLOOKUP($H7,'Color Key'!$B$11:$D$17,2,FALSE)),"")</f>
        <v/>
      </c>
      <c r="AA7" s="32" t="str">
        <f>IF(AND($C7&lt;AB$4,$D7&gt;(AA$4-1)),IF($H7="",'Color Key'!$C$9,VLOOKUP($H7,'Color Key'!$B$11:$D$17,2,FALSE)),"")</f>
        <v/>
      </c>
      <c r="AB7" s="32" t="str">
        <f>IF(AND($C7&lt;AC$4,$D7&gt;(AB$4-1)),IF($H7="",'Color Key'!$C$9,VLOOKUP($H7,'Color Key'!$B$11:$D$17,2,FALSE)),"")</f>
        <v/>
      </c>
      <c r="AC7" s="32" t="str">
        <f>IF(AND($C7&lt;AD$4,$D7&gt;(AC$4-1)),IF($H7="",'Color Key'!$C$9,VLOOKUP($H7,'Color Key'!$B$11:$D$17,2,FALSE)),"")</f>
        <v/>
      </c>
      <c r="AD7" s="63" t="str">
        <f>IF(AND($C7&lt;AE$4,$D7&gt;(AD$4-1)),IF($H7="",'Color Key'!$C$9,VLOOKUP($H7,'Color Key'!$B$11:$D$17,2,FALSE)),"")</f>
        <v/>
      </c>
      <c r="AE7" s="64" t="str">
        <f>IF(AND($C7&lt;AF$4,$D7&gt;(AE$4-1)),IF($H7="",'Color Key'!$C$9,VLOOKUP($H7,'Color Key'!$B$11:$D$17,2,FALSE)),"")</f>
        <v/>
      </c>
      <c r="AF7" s="64" t="str">
        <f>IF(AND($C7&lt;AG$4,$D7&gt;(AF$4-1)),IF($H7="",'Color Key'!$C$9,VLOOKUP($H7,'Color Key'!$B$11:$D$17,2,FALSE)),"")</f>
        <v/>
      </c>
      <c r="AG7" s="64" t="str">
        <f>IF(AND($C7&lt;AH$4,$D7&gt;(AG$4-1)),IF($H7="",'Color Key'!$C$9,VLOOKUP($H7,'Color Key'!$B$11:$D$17,2,FALSE)),"")</f>
        <v/>
      </c>
      <c r="AH7" s="64" t="str">
        <f>IF(AND($C7&lt;AI$4,$D7&gt;(AH$4-1)),IF($H7="",'Color Key'!$C$9,VLOOKUP($H7,'Color Key'!$B$11:$D$17,2,FALSE)),"")</f>
        <v/>
      </c>
      <c r="AI7" s="51" t="str">
        <f>IF(AND($C7&lt;AJ$4,$D7&gt;(AI$4-1)),IF($H7="",'Color Key'!$C$9,VLOOKUP($H7,'Color Key'!$B$11:$D$17,2,FALSE)),"")</f>
        <v/>
      </c>
      <c r="AJ7" s="32" t="str">
        <f>IF(AND($C7&lt;AK$4,$D7&gt;(AJ$4-1)),IF($H7="",'Color Key'!$C$9,VLOOKUP($H7,'Color Key'!$B$11:$D$17,2,FALSE)),"")</f>
        <v/>
      </c>
      <c r="AK7" s="32" t="str">
        <f>IF(AND($C7&lt;AL$4,$D7&gt;(AK$4-1)),IF($H7="",'Color Key'!$C$9,VLOOKUP($H7,'Color Key'!$B$11:$D$17,2,FALSE)),"")</f>
        <v/>
      </c>
      <c r="AL7" s="32" t="str">
        <f>IF(AND($C7&lt;AM$4,$D7&gt;(AL$4-1)),IF($H7="",'Color Key'!$C$9,VLOOKUP($H7,'Color Key'!$B$11:$D$17,2,FALSE)),"")</f>
        <v/>
      </c>
      <c r="AM7" s="32" t="str">
        <f>IF(AND($C7&lt;AN$4,$D7&gt;(AM$4-1)),IF($H7="",'Color Key'!$C$9,VLOOKUP($H7,'Color Key'!$B$11:$D$17,2,FALSE)),"")</f>
        <v/>
      </c>
      <c r="AN7" s="63" t="str">
        <f>IF(AND($C7&lt;AO$4,$D7&gt;(AN$4-1)),IF($H7="",'Color Key'!$C$9,VLOOKUP($H7,'Color Key'!$B$11:$D$17,2,FALSE)),"")</f>
        <v/>
      </c>
      <c r="AO7" s="64" t="str">
        <f>IF(AND($C7&lt;AP$4,$D7&gt;(AO$4-1)),IF($H7="",'Color Key'!$C$9,VLOOKUP($H7,'Color Key'!$B$11:$D$17,2,FALSE)),"")</f>
        <v/>
      </c>
      <c r="AP7" s="64" t="str">
        <f>IF(AND($C7&lt;AQ$4,$D7&gt;(AP$4-1)),IF($H7="",'Color Key'!$C$9,VLOOKUP($H7,'Color Key'!$B$11:$D$17,2,FALSE)),"")</f>
        <v/>
      </c>
      <c r="AQ7" s="64" t="str">
        <f>IF(AND($C7&lt;AR$4,$D7&gt;(AQ$4-1)),IF($H7="",'Color Key'!$C$9,VLOOKUP($H7,'Color Key'!$B$11:$D$17,2,FALSE)),"")</f>
        <v/>
      </c>
      <c r="AR7" s="64" t="str">
        <f>IF(AND($C7&lt;AS$4,$D7&gt;(AR$4-1)),IF($H7="",'Color Key'!$C$9,VLOOKUP($H7,'Color Key'!$B$11:$D$17,2,FALSE)),"")</f>
        <v/>
      </c>
      <c r="AS7" s="51" t="str">
        <f>IF(AND($C7&lt;AT$4,$D7&gt;(AS$4-1)),IF($H7="",'Color Key'!$C$9,VLOOKUP($H7,'Color Key'!$B$11:$D$17,2,FALSE)),"")</f>
        <v/>
      </c>
      <c r="AT7" s="32" t="str">
        <f>IF(AND($C7&lt;AU$4,$D7&gt;(AT$4-1)),IF($H7="",'Color Key'!$C$9,VLOOKUP($H7,'Color Key'!$B$11:$D$17,2,FALSE)),"")</f>
        <v/>
      </c>
      <c r="AU7" s="32" t="str">
        <f>IF(AND($C7&lt;AV$4,$D7&gt;(AU$4-1)),IF($H7="",'Color Key'!$C$9,VLOOKUP($H7,'Color Key'!$B$11:$D$17,2,FALSE)),"")</f>
        <v/>
      </c>
      <c r="AV7" s="32" t="str">
        <f>IF(AND($C7&lt;AW$4,$D7&gt;(AV$4-1)),IF($H7="",'Color Key'!$C$9,VLOOKUP($H7,'Color Key'!$B$11:$D$17,2,FALSE)),"")</f>
        <v/>
      </c>
    </row>
    <row r="8" spans="1:48" ht="15.75" customHeight="1">
      <c r="A8" s="65"/>
      <c r="C8" s="87">
        <v>43537</v>
      </c>
      <c r="D8" s="89">
        <f>C8+5</f>
        <v>43542</v>
      </c>
      <c r="E8" s="91"/>
      <c r="F8" s="94"/>
      <c r="G8" s="91"/>
      <c r="H8" s="95" t="s">
        <v>17</v>
      </c>
      <c r="I8" s="91"/>
      <c r="J8" s="91"/>
      <c r="K8" s="68"/>
      <c r="L8" s="95" t="s">
        <v>20</v>
      </c>
      <c r="M8" s="67"/>
      <c r="O8" s="51" t="str">
        <f>IF(AND($C8&lt;P$4,$D8&gt;(O$4-1)),IF($H8="",'Color Key'!$C$9,VLOOKUP($H8,'Color Key'!$B$11:$D$17,2,FALSE)),"")</f>
        <v/>
      </c>
      <c r="P8" s="32" t="str">
        <f>IF(AND($C8&lt;Q$4,$D8&gt;(P$4-1)),IF($H8="",'Color Key'!$C$9,VLOOKUP($H8,'Color Key'!$B$11:$D$17,2,FALSE)),"")</f>
        <v/>
      </c>
      <c r="Q8" s="32" t="str">
        <f>IF(AND($C8&lt;R$4,$D8&gt;(Q$4-1)),IF($H8="",'Color Key'!$C$9,VLOOKUP($H8,'Color Key'!$B$11:$D$17,2,FALSE)),"")</f>
        <v>blue</v>
      </c>
      <c r="R8" s="32" t="str">
        <f>IF(AND($C8&lt;S$4,$D8&gt;(R$4-1)),IF($H8="",'Color Key'!$C$9,VLOOKUP($H8,'Color Key'!$B$11:$D$17,2,FALSE)),"")</f>
        <v>blue</v>
      </c>
      <c r="S8" s="62" t="str">
        <f>IF(AND($C8&lt;T$4,$D8&gt;(S$4-1)),IF($H8="",'Color Key'!$C$9,VLOOKUP($H8,'Color Key'!$B$11:$D$17,2,FALSE)),"")</f>
        <v>blue</v>
      </c>
      <c r="T8" s="85" t="str">
        <f>IF(AND($C8&lt;U$4,$D8&gt;(T$4-1)),IF($H8="",'Color Key'!$C$9,VLOOKUP($H8,'Color Key'!$B$11:$D$17,2,FALSE)),"")</f>
        <v>blue</v>
      </c>
      <c r="U8" s="86" t="str">
        <f>IF(AND($C8&lt;V$4,$D8&gt;(U$4-1)),IF($H8="",'Color Key'!$C$9,VLOOKUP($H8,'Color Key'!$B$11:$D$17,2,FALSE)),"")</f>
        <v/>
      </c>
      <c r="V8" s="86" t="str">
        <f>IF(AND($C8&lt;W$4,$D8&gt;(V$4-1)),IF($H8="",'Color Key'!$C$9,VLOOKUP($H8,'Color Key'!$B$11:$D$17,2,FALSE)),"")</f>
        <v/>
      </c>
      <c r="W8" s="86" t="str">
        <f>IF(AND($C8&lt;X$4,$D8&gt;(W$4-1)),IF($H8="",'Color Key'!$C$9,VLOOKUP($H8,'Color Key'!$B$11:$D$17,2,FALSE)),"")</f>
        <v/>
      </c>
      <c r="X8" s="86" t="str">
        <f>IF(AND($C8&lt;Y$4,$D8&gt;(X$4-1)),IF($H8="",'Color Key'!$C$9,VLOOKUP($H8,'Color Key'!$B$11:$D$17,2,FALSE)),"")</f>
        <v/>
      </c>
      <c r="Y8" s="51" t="str">
        <f>IF(AND($C8&lt;Z$4,$D8&gt;(Y$4-1)),IF($H8="",'Color Key'!$C$9,VLOOKUP($H8,'Color Key'!$B$11:$D$17,2,FALSE)),"")</f>
        <v/>
      </c>
      <c r="Z8" s="32" t="str">
        <f>IF(AND($C8&lt;AA$4,$D8&gt;(Z$4-1)),IF($H8="",'Color Key'!$C$9,VLOOKUP($H8,'Color Key'!$B$11:$D$17,2,FALSE)),"")</f>
        <v/>
      </c>
      <c r="AA8" s="32" t="str">
        <f>IF(AND($C8&lt;AB$4,$D8&gt;(AA$4-1)),IF($H8="",'Color Key'!$C$9,VLOOKUP($H8,'Color Key'!$B$11:$D$17,2,FALSE)),"")</f>
        <v/>
      </c>
      <c r="AB8" s="32" t="str">
        <f>IF(AND($C8&lt;AC$4,$D8&gt;(AB$4-1)),IF($H8="",'Color Key'!$C$9,VLOOKUP($H8,'Color Key'!$B$11:$D$17,2,FALSE)),"")</f>
        <v/>
      </c>
      <c r="AC8" s="32" t="str">
        <f>IF(AND($C8&lt;AD$4,$D8&gt;(AC$4-1)),IF($H8="",'Color Key'!$C$9,VLOOKUP($H8,'Color Key'!$B$11:$D$17,2,FALSE)),"")</f>
        <v/>
      </c>
      <c r="AD8" s="63" t="str">
        <f>IF(AND($C8&lt;AE$4,$D8&gt;(AD$4-1)),IF($H8="",'Color Key'!$C$9,VLOOKUP($H8,'Color Key'!$B$11:$D$17,2,FALSE)),"")</f>
        <v/>
      </c>
      <c r="AE8" s="64" t="str">
        <f>IF(AND($C8&lt;AF$4,$D8&gt;(AE$4-1)),IF($H8="",'Color Key'!$C$9,VLOOKUP($H8,'Color Key'!$B$11:$D$17,2,FALSE)),"")</f>
        <v/>
      </c>
      <c r="AF8" s="64" t="str">
        <f>IF(AND($C8&lt;AG$4,$D8&gt;(AF$4-1)),IF($H8="",'Color Key'!$C$9,VLOOKUP($H8,'Color Key'!$B$11:$D$17,2,FALSE)),"")</f>
        <v/>
      </c>
      <c r="AG8" s="64" t="str">
        <f>IF(AND($C8&lt;AH$4,$D8&gt;(AG$4-1)),IF($H8="",'Color Key'!$C$9,VLOOKUP($H8,'Color Key'!$B$11:$D$17,2,FALSE)),"")</f>
        <v/>
      </c>
      <c r="AH8" s="64" t="str">
        <f>IF(AND($C8&lt;AI$4,$D8&gt;(AH$4-1)),IF($H8="",'Color Key'!$C$9,VLOOKUP($H8,'Color Key'!$B$11:$D$17,2,FALSE)),"")</f>
        <v/>
      </c>
      <c r="AI8" s="51" t="str">
        <f>IF(AND($C8&lt;AJ$4,$D8&gt;(AI$4-1)),IF($H8="",'Color Key'!$C$9,VLOOKUP($H8,'Color Key'!$B$11:$D$17,2,FALSE)),"")</f>
        <v/>
      </c>
      <c r="AJ8" s="32" t="str">
        <f>IF(AND($C8&lt;AK$4,$D8&gt;(AJ$4-1)),IF($H8="",'Color Key'!$C$9,VLOOKUP($H8,'Color Key'!$B$11:$D$17,2,FALSE)),"")</f>
        <v/>
      </c>
      <c r="AK8" s="32" t="str">
        <f>IF(AND($C8&lt;AL$4,$D8&gt;(AK$4-1)),IF($H8="",'Color Key'!$C$9,VLOOKUP($H8,'Color Key'!$B$11:$D$17,2,FALSE)),"")</f>
        <v/>
      </c>
      <c r="AL8" s="32" t="str">
        <f>IF(AND($C8&lt;AM$4,$D8&gt;(AL$4-1)),IF($H8="",'Color Key'!$C$9,VLOOKUP($H8,'Color Key'!$B$11:$D$17,2,FALSE)),"")</f>
        <v/>
      </c>
      <c r="AM8" s="32" t="str">
        <f>IF(AND($C8&lt;AN$4,$D8&gt;(AM$4-1)),IF($H8="",'Color Key'!$C$9,VLOOKUP($H8,'Color Key'!$B$11:$D$17,2,FALSE)),"")</f>
        <v/>
      </c>
      <c r="AN8" s="63" t="str">
        <f>IF(AND($C8&lt;AO$4,$D8&gt;(AN$4-1)),IF($H8="",'Color Key'!$C$9,VLOOKUP($H8,'Color Key'!$B$11:$D$17,2,FALSE)),"")</f>
        <v/>
      </c>
      <c r="AO8" s="64" t="str">
        <f>IF(AND($C8&lt;AP$4,$D8&gt;(AO$4-1)),IF($H8="",'Color Key'!$C$9,VLOOKUP($H8,'Color Key'!$B$11:$D$17,2,FALSE)),"")</f>
        <v/>
      </c>
      <c r="AP8" s="64" t="str">
        <f>IF(AND($C8&lt;AQ$4,$D8&gt;(AP$4-1)),IF($H8="",'Color Key'!$C$9,VLOOKUP($H8,'Color Key'!$B$11:$D$17,2,FALSE)),"")</f>
        <v/>
      </c>
      <c r="AQ8" s="64" t="str">
        <f>IF(AND($C8&lt;AR$4,$D8&gt;(AQ$4-1)),IF($H8="",'Color Key'!$C$9,VLOOKUP($H8,'Color Key'!$B$11:$D$17,2,FALSE)),"")</f>
        <v/>
      </c>
      <c r="AR8" s="64" t="str">
        <f>IF(AND($C8&lt;AS$4,$D8&gt;(AR$4-1)),IF($H8="",'Color Key'!$C$9,VLOOKUP($H8,'Color Key'!$B$11:$D$17,2,FALSE)),"")</f>
        <v/>
      </c>
      <c r="AS8" s="51" t="str">
        <f>IF(AND($C8&lt;AT$4,$D8&gt;(AS$4-1)),IF($H8="",'Color Key'!$C$9,VLOOKUP($H8,'Color Key'!$B$11:$D$17,2,FALSE)),"")</f>
        <v/>
      </c>
      <c r="AT8" s="32" t="str">
        <f>IF(AND($C8&lt;AU$4,$D8&gt;(AT$4-1)),IF($H8="",'Color Key'!$C$9,VLOOKUP($H8,'Color Key'!$B$11:$D$17,2,FALSE)),"")</f>
        <v/>
      </c>
      <c r="AU8" s="32" t="str">
        <f>IF(AND($C8&lt;AV$4,$D8&gt;(AU$4-1)),IF($H8="",'Color Key'!$C$9,VLOOKUP($H8,'Color Key'!$B$11:$D$17,2,FALSE)),"")</f>
        <v/>
      </c>
      <c r="AV8" s="32" t="str">
        <f>IF(AND($C8&lt;AW$4,$D8&gt;(AV$4-1)),IF($H8="",'Color Key'!$C$9,VLOOKUP($H8,'Color Key'!$B$11:$D$17,2,FALSE)),"")</f>
        <v/>
      </c>
    </row>
    <row r="9" spans="1:48" ht="15.75" customHeight="1">
      <c r="A9" s="93"/>
      <c r="C9" s="87">
        <f>D8</f>
        <v>43542</v>
      </c>
      <c r="D9" s="87">
        <f>C9+37</f>
        <v>43579</v>
      </c>
      <c r="E9" s="91"/>
      <c r="F9" s="96"/>
      <c r="G9" s="91"/>
      <c r="H9" s="95" t="s">
        <v>17</v>
      </c>
      <c r="I9" s="91"/>
      <c r="J9" s="91"/>
      <c r="K9" s="68"/>
      <c r="L9" s="95" t="s">
        <v>22</v>
      </c>
      <c r="M9" s="67"/>
      <c r="O9" s="51" t="str">
        <f>IF(AND($C9&lt;P$4,$D9&gt;(O$4-1)),IF($H9="",'Color Key'!$C$9,VLOOKUP($H9,'Color Key'!$B$11:$D$17,2,FALSE)),"")</f>
        <v/>
      </c>
      <c r="P9" s="32" t="str">
        <f>IF(AND($C9&lt;Q$4,$D9&gt;(P$4-1)),IF($H9="",'Color Key'!$C$9,VLOOKUP($H9,'Color Key'!$B$11:$D$17,2,FALSE)),"")</f>
        <v/>
      </c>
      <c r="Q9" s="32" t="str">
        <f>IF(AND($C9&lt;R$4,$D9&gt;(Q$4-1)),IF($H9="",'Color Key'!$C$9,VLOOKUP($H9,'Color Key'!$B$11:$D$17,2,FALSE)),"")</f>
        <v/>
      </c>
      <c r="R9" s="32" t="str">
        <f>IF(AND($C9&lt;S$4,$D9&gt;(R$4-1)),IF($H9="",'Color Key'!$C$9,VLOOKUP($H9,'Color Key'!$B$11:$D$17,2,FALSE)),"")</f>
        <v/>
      </c>
      <c r="S9" s="62" t="str">
        <f>IF(AND($C9&lt;T$4,$D9&gt;(S$4-1)),IF($H9="",'Color Key'!$C$9,VLOOKUP($H9,'Color Key'!$B$11:$D$17,2,FALSE)),"")</f>
        <v/>
      </c>
      <c r="T9" s="85" t="str">
        <f>IF(AND($C9&lt;U$4,$D9&gt;(T$4-1)),IF($H9="",'Color Key'!$C$9,VLOOKUP($H9,'Color Key'!$B$11:$D$17,2,FALSE)),"")</f>
        <v>blue</v>
      </c>
      <c r="U9" s="86" t="str">
        <f>IF(AND($C9&lt;V$4,$D9&gt;(U$4-1)),IF($H9="",'Color Key'!$C$9,VLOOKUP($H9,'Color Key'!$B$11:$D$17,2,FALSE)),"")</f>
        <v>blue</v>
      </c>
      <c r="V9" s="86" t="str">
        <f>IF(AND($C9&lt;W$4,$D9&gt;(V$4-1)),IF($H9="",'Color Key'!$C$9,VLOOKUP($H9,'Color Key'!$B$11:$D$17,2,FALSE)),"")</f>
        <v>blue</v>
      </c>
      <c r="W9" s="86" t="str">
        <f>IF(AND($C9&lt;X$4,$D9&gt;(W$4-1)),IF($H9="",'Color Key'!$C$9,VLOOKUP($H9,'Color Key'!$B$11:$D$17,2,FALSE)),"")</f>
        <v>blue</v>
      </c>
      <c r="X9" s="86" t="str">
        <f>IF(AND($C9&lt;Y$4,$D9&gt;(X$4-1)),IF($H9="",'Color Key'!$C$9,VLOOKUP($H9,'Color Key'!$B$11:$D$17,2,FALSE)),"")</f>
        <v>blue</v>
      </c>
      <c r="Y9" s="51" t="str">
        <f>IF(AND($C9&lt;Z$4,$D9&gt;(Y$4-1)),IF($H9="",'Color Key'!$C$9,VLOOKUP($H9,'Color Key'!$B$11:$D$17,2,FALSE)),"")</f>
        <v>blue</v>
      </c>
      <c r="Z9" s="32" t="str">
        <f>IF(AND($C9&lt;AA$4,$D9&gt;(Z$4-1)),IF($H9="",'Color Key'!$C$9,VLOOKUP($H9,'Color Key'!$B$11:$D$17,2,FALSE)),"")</f>
        <v>blue</v>
      </c>
      <c r="AA9" s="32" t="str">
        <f>IF(AND($C9&lt;AB$4,$D9&gt;(AA$4-1)),IF($H9="",'Color Key'!$C$9,VLOOKUP($H9,'Color Key'!$B$11:$D$17,2,FALSE)),"")</f>
        <v>blue</v>
      </c>
      <c r="AB9" s="32" t="str">
        <f>IF(AND($C9&lt;AC$4,$D9&gt;(AB$4-1)),IF($H9="",'Color Key'!$C$9,VLOOKUP($H9,'Color Key'!$B$11:$D$17,2,FALSE)),"")</f>
        <v>blue</v>
      </c>
      <c r="AC9" s="32" t="str">
        <f>IF(AND($C9&lt;AD$4,$D9&gt;(AC$4-1)),IF($H9="",'Color Key'!$C$9,VLOOKUP($H9,'Color Key'!$B$11:$D$17,2,FALSE)),"")</f>
        <v>blue</v>
      </c>
      <c r="AD9" s="63" t="str">
        <f>IF(AND($C9&lt;AE$4,$D9&gt;(AD$4-1)),IF($H9="",'Color Key'!$C$9,VLOOKUP($H9,'Color Key'!$B$11:$D$17,2,FALSE)),"")</f>
        <v>blue</v>
      </c>
      <c r="AE9" s="64" t="str">
        <f>IF(AND($C9&lt;AF$4,$D9&gt;(AE$4-1)),IF($H9="",'Color Key'!$C$9,VLOOKUP($H9,'Color Key'!$B$11:$D$17,2,FALSE)),"")</f>
        <v>blue</v>
      </c>
      <c r="AF9" s="64" t="str">
        <f>IF(AND($C9&lt;AG$4,$D9&gt;(AF$4-1)),IF($H9="",'Color Key'!$C$9,VLOOKUP($H9,'Color Key'!$B$11:$D$17,2,FALSE)),"")</f>
        <v>blue</v>
      </c>
      <c r="AG9" s="64" t="str">
        <f>IF(AND($C9&lt;AH$4,$D9&gt;(AG$4-1)),IF($H9="",'Color Key'!$C$9,VLOOKUP($H9,'Color Key'!$B$11:$D$17,2,FALSE)),"")</f>
        <v>blue</v>
      </c>
      <c r="AH9" s="64" t="str">
        <f>IF(AND($C9&lt;AI$4,$D9&gt;(AH$4-1)),IF($H9="",'Color Key'!$C$9,VLOOKUP($H9,'Color Key'!$B$11:$D$17,2,FALSE)),"")</f>
        <v>blue</v>
      </c>
      <c r="AI9" s="51" t="str">
        <f>IF(AND($C9&lt;AJ$4,$D9&gt;(AI$4-1)),IF($H9="",'Color Key'!$C$9,VLOOKUP($H9,'Color Key'!$B$11:$D$17,2,FALSE)),"")</f>
        <v>blue</v>
      </c>
      <c r="AJ9" s="32" t="str">
        <f>IF(AND($C9&lt;AK$4,$D9&gt;(AJ$4-1)),IF($H9="",'Color Key'!$C$9,VLOOKUP($H9,'Color Key'!$B$11:$D$17,2,FALSE)),"")</f>
        <v>blue</v>
      </c>
      <c r="AK9" s="32" t="str">
        <f>IF(AND($C9&lt;AL$4,$D9&gt;(AK$4-1)),IF($H9="",'Color Key'!$C$9,VLOOKUP($H9,'Color Key'!$B$11:$D$17,2,FALSE)),"")</f>
        <v>blue</v>
      </c>
      <c r="AL9" s="32" t="str">
        <f>IF(AND($C9&lt;AM$4,$D9&gt;(AL$4-1)),IF($H9="",'Color Key'!$C$9,VLOOKUP($H9,'Color Key'!$B$11:$D$17,2,FALSE)),"")</f>
        <v>blue</v>
      </c>
      <c r="AM9" s="32" t="str">
        <f>IF(AND($C9&lt;AN$4,$D9&gt;(AM$4-1)),IF($H9="",'Color Key'!$C$9,VLOOKUP($H9,'Color Key'!$B$11:$D$17,2,FALSE)),"")</f>
        <v>blue</v>
      </c>
      <c r="AN9" s="63" t="str">
        <f>IF(AND($C9&lt;AO$4,$D9&gt;(AN$4-1)),IF($H9="",'Color Key'!$C$9,VLOOKUP($H9,'Color Key'!$B$11:$D$17,2,FALSE)),"")</f>
        <v>blue</v>
      </c>
      <c r="AO9" s="64" t="str">
        <f>IF(AND($C9&lt;AP$4,$D9&gt;(AO$4-1)),IF($H9="",'Color Key'!$C$9,VLOOKUP($H9,'Color Key'!$B$11:$D$17,2,FALSE)),"")</f>
        <v>blue</v>
      </c>
      <c r="AP9" s="64" t="str">
        <f>IF(AND($C9&lt;AQ$4,$D9&gt;(AP$4-1)),IF($H9="",'Color Key'!$C$9,VLOOKUP($H9,'Color Key'!$B$11:$D$17,2,FALSE)),"")</f>
        <v>blue</v>
      </c>
      <c r="AQ9" s="64" t="str">
        <f>IF(AND($C9&lt;AR$4,$D9&gt;(AQ$4-1)),IF($H9="",'Color Key'!$C$9,VLOOKUP($H9,'Color Key'!$B$11:$D$17,2,FALSE)),"")</f>
        <v>blue</v>
      </c>
      <c r="AR9" s="64" t="str">
        <f>IF(AND($C9&lt;AS$4,$D9&gt;(AR$4-1)),IF($H9="",'Color Key'!$C$9,VLOOKUP($H9,'Color Key'!$B$11:$D$17,2,FALSE)),"")</f>
        <v>blue</v>
      </c>
      <c r="AS9" s="51" t="str">
        <f>IF(AND($C9&lt;AT$4,$D9&gt;(AS$4-1)),IF($H9="",'Color Key'!$C$9,VLOOKUP($H9,'Color Key'!$B$11:$D$17,2,FALSE)),"")</f>
        <v/>
      </c>
      <c r="AT9" s="32" t="str">
        <f>IF(AND($C9&lt;AU$4,$D9&gt;(AT$4-1)),IF($H9="",'Color Key'!$C$9,VLOOKUP($H9,'Color Key'!$B$11:$D$17,2,FALSE)),"")</f>
        <v/>
      </c>
      <c r="AU9" s="32" t="str">
        <f>IF(AND($C9&lt;AV$4,$D9&gt;(AU$4-1)),IF($H9="",'Color Key'!$C$9,VLOOKUP($H9,'Color Key'!$B$11:$D$17,2,FALSE)),"")</f>
        <v/>
      </c>
      <c r="AV9" s="32" t="str">
        <f>IF(AND($C9&lt;AW$4,$D9&gt;(AV$4-1)),IF($H9="",'Color Key'!$C$9,VLOOKUP($H9,'Color Key'!$B$11:$D$17,2,FALSE)),"")</f>
        <v/>
      </c>
    </row>
    <row r="10" spans="1:48" ht="15.75" customHeight="1">
      <c r="A10" s="65"/>
      <c r="C10" s="89">
        <f>D9-25</f>
        <v>43554</v>
      </c>
      <c r="D10" s="89">
        <f>C10+14</f>
        <v>43568</v>
      </c>
      <c r="E10" s="91"/>
      <c r="F10" s="94"/>
      <c r="G10" s="91"/>
      <c r="H10" s="95" t="s">
        <v>17</v>
      </c>
      <c r="I10" s="91"/>
      <c r="J10" s="91"/>
      <c r="K10" s="68"/>
      <c r="L10" s="95" t="s">
        <v>23</v>
      </c>
      <c r="M10" s="68"/>
      <c r="O10" s="51" t="str">
        <f>IF(AND($C10&lt;P$4,$D10&gt;(O$4-1)),IF($H10="",'Color Key'!$C$9,VLOOKUP($H10,'Color Key'!$B$11:$D$17,2,FALSE)),"")</f>
        <v/>
      </c>
      <c r="P10" s="32" t="str">
        <f>IF(AND($C10&lt;Q$4,$D10&gt;(P$4-1)),IF($H10="",'Color Key'!$C$9,VLOOKUP($H10,'Color Key'!$B$11:$D$17,2,FALSE)),"")</f>
        <v/>
      </c>
      <c r="Q10" s="32" t="str">
        <f>IF(AND($C10&lt;R$4,$D10&gt;(Q$4-1)),IF($H10="",'Color Key'!$C$9,VLOOKUP($H10,'Color Key'!$B$11:$D$17,2,FALSE)),"")</f>
        <v/>
      </c>
      <c r="R10" s="32" t="str">
        <f>IF(AND($C10&lt;S$4,$D10&gt;(R$4-1)),IF($H10="",'Color Key'!$C$9,VLOOKUP($H10,'Color Key'!$B$11:$D$17,2,FALSE)),"")</f>
        <v/>
      </c>
      <c r="S10" s="62" t="str">
        <f>IF(AND($C10&lt;T$4,$D10&gt;(S$4-1)),IF($H10="",'Color Key'!$C$9,VLOOKUP($H10,'Color Key'!$B$11:$D$17,2,FALSE)),"")</f>
        <v/>
      </c>
      <c r="T10" s="85" t="str">
        <f>IF(AND($C10&lt;U$4,$D10&gt;(T$4-1)),IF($H10="",'Color Key'!$C$9,VLOOKUP($H10,'Color Key'!$B$11:$D$17,2,FALSE)),"")</f>
        <v/>
      </c>
      <c r="U10" s="86" t="str">
        <f>IF(AND($C10&lt;V$4,$D10&gt;(U$4-1)),IF($H10="",'Color Key'!$C$9,VLOOKUP($H10,'Color Key'!$B$11:$D$17,2,FALSE)),"")</f>
        <v/>
      </c>
      <c r="V10" s="86" t="str">
        <f>IF(AND($C10&lt;W$4,$D10&gt;(V$4-1)),IF($H10="",'Color Key'!$C$9,VLOOKUP($H10,'Color Key'!$B$11:$D$17,2,FALSE)),"")</f>
        <v/>
      </c>
      <c r="W10" s="86" t="str">
        <f>IF(AND($C10&lt;X$4,$D10&gt;(W$4-1)),IF($H10="",'Color Key'!$C$9,VLOOKUP($H10,'Color Key'!$B$11:$D$17,2,FALSE)),"")</f>
        <v/>
      </c>
      <c r="X10" s="86" t="str">
        <f>IF(AND($C10&lt;Y$4,$D10&gt;(X$4-1)),IF($H10="",'Color Key'!$C$9,VLOOKUP($H10,'Color Key'!$B$11:$D$17,2,FALSE)),"")</f>
        <v/>
      </c>
      <c r="Y10" s="51" t="str">
        <f>IF(AND($C10&lt;Z$4,$D10&gt;(Y$4-1)),IF($H10="",'Color Key'!$C$9,VLOOKUP($H10,'Color Key'!$B$11:$D$17,2,FALSE)),"")</f>
        <v/>
      </c>
      <c r="Z10" s="32" t="str">
        <f>IF(AND($C10&lt;AA$4,$D10&gt;(Z$4-1)),IF($H10="",'Color Key'!$C$9,VLOOKUP($H10,'Color Key'!$B$11:$D$17,2,FALSE)),"")</f>
        <v/>
      </c>
      <c r="AA10" s="32" t="str">
        <f>IF(AND($C10&lt;AB$4,$D10&gt;(AA$4-1)),IF($H10="",'Color Key'!$C$9,VLOOKUP($H10,'Color Key'!$B$11:$D$17,2,FALSE)),"")</f>
        <v/>
      </c>
      <c r="AB10" s="32" t="str">
        <f>IF(AND($C10&lt;AC$4,$D10&gt;(AB$4-1)),IF($H10="",'Color Key'!$C$9,VLOOKUP($H10,'Color Key'!$B$11:$D$17,2,FALSE)),"")</f>
        <v/>
      </c>
      <c r="AC10" s="32" t="str">
        <f>IF(AND($C10&lt;AD$4,$D10&gt;(AC$4-1)),IF($H10="",'Color Key'!$C$9,VLOOKUP($H10,'Color Key'!$B$11:$D$17,2,FALSE)),"")</f>
        <v>blue</v>
      </c>
      <c r="AD10" s="63" t="str">
        <f>IF(AND($C10&lt;AE$4,$D10&gt;(AD$4-1)),IF($H10="",'Color Key'!$C$9,VLOOKUP($H10,'Color Key'!$B$11:$D$17,2,FALSE)),"")</f>
        <v>blue</v>
      </c>
      <c r="AE10" s="64" t="str">
        <f>IF(AND($C10&lt;AF$4,$D10&gt;(AE$4-1)),IF($H10="",'Color Key'!$C$9,VLOOKUP($H10,'Color Key'!$B$11:$D$17,2,FALSE)),"")</f>
        <v>blue</v>
      </c>
      <c r="AF10" s="64" t="str">
        <f>IF(AND($C10&lt;AG$4,$D10&gt;(AF$4-1)),IF($H10="",'Color Key'!$C$9,VLOOKUP($H10,'Color Key'!$B$11:$D$17,2,FALSE)),"")</f>
        <v>blue</v>
      </c>
      <c r="AG10" s="64" t="str">
        <f>IF(AND($C10&lt;AH$4,$D10&gt;(AG$4-1)),IF($H10="",'Color Key'!$C$9,VLOOKUP($H10,'Color Key'!$B$11:$D$17,2,FALSE)),"")</f>
        <v>blue</v>
      </c>
      <c r="AH10" s="64" t="str">
        <f>IF(AND($C10&lt;AI$4,$D10&gt;(AH$4-1)),IF($H10="",'Color Key'!$C$9,VLOOKUP($H10,'Color Key'!$B$11:$D$17,2,FALSE)),"")</f>
        <v>blue</v>
      </c>
      <c r="AI10" s="51" t="str">
        <f>IF(AND($C10&lt;AJ$4,$D10&gt;(AI$4-1)),IF($H10="",'Color Key'!$C$9,VLOOKUP($H10,'Color Key'!$B$11:$D$17,2,FALSE)),"")</f>
        <v>blue</v>
      </c>
      <c r="AJ10" s="32" t="str">
        <f>IF(AND($C10&lt;AK$4,$D10&gt;(AJ$4-1)),IF($H10="",'Color Key'!$C$9,VLOOKUP($H10,'Color Key'!$B$11:$D$17,2,FALSE)),"")</f>
        <v>blue</v>
      </c>
      <c r="AK10" s="32" t="str">
        <f>IF(AND($C10&lt;AL$4,$D10&gt;(AK$4-1)),IF($H10="",'Color Key'!$C$9,VLOOKUP($H10,'Color Key'!$B$11:$D$17,2,FALSE)),"")</f>
        <v>blue</v>
      </c>
      <c r="AL10" s="32" t="str">
        <f>IF(AND($C10&lt;AM$4,$D10&gt;(AL$4-1)),IF($H10="",'Color Key'!$C$9,VLOOKUP($H10,'Color Key'!$B$11:$D$17,2,FALSE)),"")</f>
        <v>blue</v>
      </c>
      <c r="AM10" s="32" t="str">
        <f>IF(AND($C10&lt;AN$4,$D10&gt;(AM$4-1)),IF($H10="",'Color Key'!$C$9,VLOOKUP($H10,'Color Key'!$B$11:$D$17,2,FALSE)),"")</f>
        <v>blue</v>
      </c>
      <c r="AN10" s="63" t="str">
        <f>IF(AND($C10&lt;AO$4,$D10&gt;(AN$4-1)),IF($H10="",'Color Key'!$C$9,VLOOKUP($H10,'Color Key'!$B$11:$D$17,2,FALSE)),"")</f>
        <v/>
      </c>
      <c r="AO10" s="64" t="str">
        <f>IF(AND($C10&lt;AP$4,$D10&gt;(AO$4-1)),IF($H10="",'Color Key'!$C$9,VLOOKUP($H10,'Color Key'!$B$11:$D$17,2,FALSE)),"")</f>
        <v/>
      </c>
      <c r="AP10" s="64" t="str">
        <f>IF(AND($C10&lt;AQ$4,$D10&gt;(AP$4-1)),IF($H10="",'Color Key'!$C$9,VLOOKUP($H10,'Color Key'!$B$11:$D$17,2,FALSE)),"")</f>
        <v/>
      </c>
      <c r="AQ10" s="64" t="str">
        <f>IF(AND($C10&lt;AR$4,$D10&gt;(AQ$4-1)),IF($H10="",'Color Key'!$C$9,VLOOKUP($H10,'Color Key'!$B$11:$D$17,2,FALSE)),"")</f>
        <v/>
      </c>
      <c r="AR10" s="64" t="str">
        <f>IF(AND($C10&lt;AS$4,$D10&gt;(AR$4-1)),IF($H10="",'Color Key'!$C$9,VLOOKUP($H10,'Color Key'!$B$11:$D$17,2,FALSE)),"")</f>
        <v/>
      </c>
      <c r="AS10" s="51" t="str">
        <f>IF(AND($C10&lt;AT$4,$D10&gt;(AS$4-1)),IF($H10="",'Color Key'!$C$9,VLOOKUP($H10,'Color Key'!$B$11:$D$17,2,FALSE)),"")</f>
        <v/>
      </c>
      <c r="AT10" s="32" t="str">
        <f>IF(AND($C10&lt;AU$4,$D10&gt;(AT$4-1)),IF($H10="",'Color Key'!$C$9,VLOOKUP($H10,'Color Key'!$B$11:$D$17,2,FALSE)),"")</f>
        <v/>
      </c>
      <c r="AU10" s="32" t="str">
        <f>IF(AND($C10&lt;AV$4,$D10&gt;(AU$4-1)),IF($H10="",'Color Key'!$C$9,VLOOKUP($H10,'Color Key'!$B$11:$D$17,2,FALSE)),"")</f>
        <v/>
      </c>
      <c r="AV10" s="32" t="str">
        <f>IF(AND($C10&lt;AW$4,$D10&gt;(AV$4-1)),IF($H10="",'Color Key'!$C$9,VLOOKUP($H10,'Color Key'!$B$11:$D$17,2,FALSE)),"")</f>
        <v/>
      </c>
    </row>
    <row r="11" spans="1:48" ht="15.75" customHeight="1">
      <c r="A11" s="65"/>
      <c r="C11" s="89">
        <f>D10+7</f>
        <v>43575</v>
      </c>
      <c r="D11" s="89">
        <f>C11+21</f>
        <v>43596</v>
      </c>
      <c r="E11" s="91"/>
      <c r="F11" s="94"/>
      <c r="G11" s="91"/>
      <c r="H11" s="95" t="s">
        <v>17</v>
      </c>
      <c r="I11" s="91"/>
      <c r="J11" s="91"/>
      <c r="K11" s="68"/>
      <c r="L11" s="95" t="s">
        <v>25</v>
      </c>
      <c r="M11" s="68"/>
      <c r="O11" s="51" t="str">
        <f>IF(AND($C11&lt;P$4,$D11&gt;(O$4-1)),IF($H11="",'Color Key'!$C$9,VLOOKUP($H11,'Color Key'!$B$11:$D$17,2,FALSE)),"")</f>
        <v/>
      </c>
      <c r="P11" s="32" t="str">
        <f>IF(AND($C11&lt;Q$4,$D11&gt;(P$4-1)),IF($H11="",'Color Key'!$C$9,VLOOKUP($H11,'Color Key'!$B$11:$D$17,2,FALSE)),"")</f>
        <v/>
      </c>
      <c r="Q11" s="32" t="str">
        <f>IF(AND($C11&lt;R$4,$D11&gt;(Q$4-1)),IF($H11="",'Color Key'!$C$9,VLOOKUP($H11,'Color Key'!$B$11:$D$17,2,FALSE)),"")</f>
        <v/>
      </c>
      <c r="R11" s="32" t="str">
        <f>IF(AND($C11&lt;S$4,$D11&gt;(R$4-1)),IF($H11="",'Color Key'!$C$9,VLOOKUP($H11,'Color Key'!$B$11:$D$17,2,FALSE)),"")</f>
        <v/>
      </c>
      <c r="S11" s="62" t="str">
        <f>IF(AND($C11&lt;T$4,$D11&gt;(S$4-1)),IF($H11="",'Color Key'!$C$9,VLOOKUP($H11,'Color Key'!$B$11:$D$17,2,FALSE)),"")</f>
        <v/>
      </c>
      <c r="T11" s="85" t="str">
        <f>IF(AND($C11&lt;U$4,$D11&gt;(T$4-1)),IF($H11="",'Color Key'!$C$9,VLOOKUP($H11,'Color Key'!$B$11:$D$17,2,FALSE)),"")</f>
        <v/>
      </c>
      <c r="U11" s="86" t="str">
        <f>IF(AND($C11&lt;V$4,$D11&gt;(U$4-1)),IF($H11="",'Color Key'!$C$9,VLOOKUP($H11,'Color Key'!$B$11:$D$17,2,FALSE)),"")</f>
        <v/>
      </c>
      <c r="V11" s="86" t="str">
        <f>IF(AND($C11&lt;W$4,$D11&gt;(V$4-1)),IF($H11="",'Color Key'!$C$9,VLOOKUP($H11,'Color Key'!$B$11:$D$17,2,FALSE)),"")</f>
        <v/>
      </c>
      <c r="W11" s="86" t="str">
        <f>IF(AND($C11&lt;X$4,$D11&gt;(W$4-1)),IF($H11="",'Color Key'!$C$9,VLOOKUP($H11,'Color Key'!$B$11:$D$17,2,FALSE)),"")</f>
        <v/>
      </c>
      <c r="X11" s="86" t="str">
        <f>IF(AND($C11&lt;Y$4,$D11&gt;(X$4-1)),IF($H11="",'Color Key'!$C$9,VLOOKUP($H11,'Color Key'!$B$11:$D$17,2,FALSE)),"")</f>
        <v/>
      </c>
      <c r="Y11" s="51" t="str">
        <f>IF(AND($C11&lt;Z$4,$D11&gt;(Y$4-1)),IF($H11="",'Color Key'!$C$9,VLOOKUP($H11,'Color Key'!$B$11:$D$17,2,FALSE)),"")</f>
        <v/>
      </c>
      <c r="Z11" s="32" t="str">
        <f>IF(AND($C11&lt;AA$4,$D11&gt;(Z$4-1)),IF($H11="",'Color Key'!$C$9,VLOOKUP($H11,'Color Key'!$B$11:$D$17,2,FALSE)),"")</f>
        <v/>
      </c>
      <c r="AA11" s="32" t="str">
        <f>IF(AND($C11&lt;AB$4,$D11&gt;(AA$4-1)),IF($H11="",'Color Key'!$C$9,VLOOKUP($H11,'Color Key'!$B$11:$D$17,2,FALSE)),"")</f>
        <v/>
      </c>
      <c r="AB11" s="32" t="str">
        <f>IF(AND($C11&lt;AC$4,$D11&gt;(AB$4-1)),IF($H11="",'Color Key'!$C$9,VLOOKUP($H11,'Color Key'!$B$11:$D$17,2,FALSE)),"")</f>
        <v/>
      </c>
      <c r="AC11" s="32" t="str">
        <f>IF(AND($C11&lt;AD$4,$D11&gt;(AC$4-1)),IF($H11="",'Color Key'!$C$9,VLOOKUP($H11,'Color Key'!$B$11:$D$17,2,FALSE)),"")</f>
        <v/>
      </c>
      <c r="AD11" s="63" t="str">
        <f>IF(AND($C11&lt;AE$4,$D11&gt;(AD$4-1)),IF($H11="",'Color Key'!$C$9,VLOOKUP($H11,'Color Key'!$B$11:$D$17,2,FALSE)),"")</f>
        <v/>
      </c>
      <c r="AE11" s="64" t="str">
        <f>IF(AND($C11&lt;AF$4,$D11&gt;(AE$4-1)),IF($H11="",'Color Key'!$C$9,VLOOKUP($H11,'Color Key'!$B$11:$D$17,2,FALSE)),"")</f>
        <v/>
      </c>
      <c r="AF11" s="64" t="str">
        <f>IF(AND($C11&lt;AG$4,$D11&gt;(AF$4-1)),IF($H11="",'Color Key'!$C$9,VLOOKUP($H11,'Color Key'!$B$11:$D$17,2,FALSE)),"")</f>
        <v/>
      </c>
      <c r="AG11" s="64" t="str">
        <f>IF(AND($C11&lt;AH$4,$D11&gt;(AG$4-1)),IF($H11="",'Color Key'!$C$9,VLOOKUP($H11,'Color Key'!$B$11:$D$17,2,FALSE)),"")</f>
        <v/>
      </c>
      <c r="AH11" s="64" t="str">
        <f>IF(AND($C11&lt;AI$4,$D11&gt;(AH$4-1)),IF($H11="",'Color Key'!$C$9,VLOOKUP($H11,'Color Key'!$B$11:$D$17,2,FALSE)),"")</f>
        <v/>
      </c>
      <c r="AI11" s="51" t="str">
        <f>IF(AND($C11&lt;AJ$4,$D11&gt;(AI$4-1)),IF($H11="",'Color Key'!$C$9,VLOOKUP($H11,'Color Key'!$B$11:$D$17,2,FALSE)),"")</f>
        <v/>
      </c>
      <c r="AJ11" s="32" t="str">
        <f>IF(AND($C11&lt;AK$4,$D11&gt;(AJ$4-1)),IF($H11="",'Color Key'!$C$9,VLOOKUP($H11,'Color Key'!$B$11:$D$17,2,FALSE)),"")</f>
        <v/>
      </c>
      <c r="AK11" s="32" t="str">
        <f>IF(AND($C11&lt;AL$4,$D11&gt;(AK$4-1)),IF($H11="",'Color Key'!$C$9,VLOOKUP($H11,'Color Key'!$B$11:$D$17,2,FALSE)),"")</f>
        <v/>
      </c>
      <c r="AL11" s="32" t="str">
        <f>IF(AND($C11&lt;AM$4,$D11&gt;(AL$4-1)),IF($H11="",'Color Key'!$C$9,VLOOKUP($H11,'Color Key'!$B$11:$D$17,2,FALSE)),"")</f>
        <v/>
      </c>
      <c r="AM11" s="32" t="str">
        <f>IF(AND($C11&lt;AN$4,$D11&gt;(AM$4-1)),IF($H11="",'Color Key'!$C$9,VLOOKUP($H11,'Color Key'!$B$11:$D$17,2,FALSE)),"")</f>
        <v/>
      </c>
      <c r="AN11" s="63" t="str">
        <f>IF(AND($C11&lt;AO$4,$D11&gt;(AN$4-1)),IF($H11="",'Color Key'!$C$9,VLOOKUP($H11,'Color Key'!$B$11:$D$17,2,FALSE)),"")</f>
        <v/>
      </c>
      <c r="AO11" s="64" t="str">
        <f>IF(AND($C11&lt;AP$4,$D11&gt;(AO$4-1)),IF($H11="",'Color Key'!$C$9,VLOOKUP($H11,'Color Key'!$B$11:$D$17,2,FALSE)),"")</f>
        <v/>
      </c>
      <c r="AP11" s="64" t="str">
        <f>IF(AND($C11&lt;AQ$4,$D11&gt;(AP$4-1)),IF($H11="",'Color Key'!$C$9,VLOOKUP($H11,'Color Key'!$B$11:$D$17,2,FALSE)),"")</f>
        <v/>
      </c>
      <c r="AQ11" s="64" t="str">
        <f>IF(AND($C11&lt;AR$4,$D11&gt;(AQ$4-1)),IF($H11="",'Color Key'!$C$9,VLOOKUP($H11,'Color Key'!$B$11:$D$17,2,FALSE)),"")</f>
        <v/>
      </c>
      <c r="AR11" s="64" t="str">
        <f>IF(AND($C11&lt;AS$4,$D11&gt;(AR$4-1)),IF($H11="",'Color Key'!$C$9,VLOOKUP($H11,'Color Key'!$B$11:$D$17,2,FALSE)),"")</f>
        <v>blue</v>
      </c>
      <c r="AS11" s="51" t="str">
        <f>IF(AND($C11&lt;AT$4,$D11&gt;(AS$4-1)),IF($H11="",'Color Key'!$C$9,VLOOKUP($H11,'Color Key'!$B$11:$D$17,2,FALSE)),"")</f>
        <v>blue</v>
      </c>
      <c r="AT11" s="32" t="str">
        <f>IF(AND($C11&lt;AU$4,$D11&gt;(AT$4-1)),IF($H11="",'Color Key'!$C$9,VLOOKUP($H11,'Color Key'!$B$11:$D$17,2,FALSE)),"")</f>
        <v>blue</v>
      </c>
      <c r="AU11" s="32" t="str">
        <f>IF(AND($C11&lt;AV$4,$D11&gt;(AU$4-1)),IF($H11="",'Color Key'!$C$9,VLOOKUP($H11,'Color Key'!$B$11:$D$17,2,FALSE)),"")</f>
        <v>blue</v>
      </c>
      <c r="AV11" s="32" t="str">
        <f>IF(AND($C11&lt;AW$4,$D11&gt;(AV$4-1)),IF($H11="",'Color Key'!$C$9,VLOOKUP($H11,'Color Key'!$B$11:$D$17,2,FALSE)),"")</f>
        <v/>
      </c>
    </row>
    <row r="12" spans="1:48">
      <c r="A12" s="93"/>
      <c r="C12" s="67"/>
      <c r="D12" s="91"/>
      <c r="E12" s="91"/>
      <c r="F12" s="91"/>
      <c r="G12" s="91"/>
      <c r="H12" s="91"/>
      <c r="I12" s="91"/>
      <c r="J12" s="91"/>
      <c r="K12" s="88" t="s">
        <v>27</v>
      </c>
      <c r="L12" s="91"/>
      <c r="M12" s="91"/>
      <c r="O12" s="51" t="str">
        <f>IF(AND($C12&lt;P$4,$D12&gt;(O$4-1)),IF($H12="",'Color Key'!$C$9,VLOOKUP($H12,'Color Key'!$B$11:$D$17,2,FALSE)),"")</f>
        <v/>
      </c>
      <c r="P12" s="32" t="str">
        <f>IF(AND($C12&lt;Q$4,$D12&gt;(P$4-1)),IF($H12="",'Color Key'!$C$9,VLOOKUP($H12,'Color Key'!$B$11:$D$17,2,FALSE)),"")</f>
        <v/>
      </c>
      <c r="Q12" s="32" t="str">
        <f>IF(AND($C12&lt;R$4,$D12&gt;(Q$4-1)),IF($H12="",'Color Key'!$C$9,VLOOKUP($H12,'Color Key'!$B$11:$D$17,2,FALSE)),"")</f>
        <v/>
      </c>
      <c r="R12" s="32" t="str">
        <f>IF(AND($C12&lt;S$4,$D12&gt;(R$4-1)),IF($H12="",'Color Key'!$C$9,VLOOKUP($H12,'Color Key'!$B$11:$D$17,2,FALSE)),"")</f>
        <v/>
      </c>
      <c r="S12" s="62" t="str">
        <f>IF(AND($C12&lt;T$4,$D12&gt;(S$4-1)),IF($H12="",'Color Key'!$C$9,VLOOKUP($H12,'Color Key'!$B$11:$D$17,2,FALSE)),"")</f>
        <v/>
      </c>
      <c r="T12" s="85" t="str">
        <f>IF(AND($C12&lt;U$4,$D12&gt;(T$4-1)),IF($H12="",'Color Key'!$C$9,VLOOKUP($H12,'Color Key'!$B$11:$D$17,2,FALSE)),"")</f>
        <v/>
      </c>
      <c r="U12" s="86" t="str">
        <f>IF(AND($C12&lt;V$4,$D12&gt;(U$4-1)),IF($H12="",'Color Key'!$C$9,VLOOKUP($H12,'Color Key'!$B$11:$D$17,2,FALSE)),"")</f>
        <v/>
      </c>
      <c r="V12" s="86" t="str">
        <f>IF(AND($C12&lt;W$4,$D12&gt;(V$4-1)),IF($H12="",'Color Key'!$C$9,VLOOKUP($H12,'Color Key'!$B$11:$D$17,2,FALSE)),"")</f>
        <v/>
      </c>
      <c r="W12" s="86" t="str">
        <f>IF(AND($C12&lt;X$4,$D12&gt;(W$4-1)),IF($H12="",'Color Key'!$C$9,VLOOKUP($H12,'Color Key'!$B$11:$D$17,2,FALSE)),"")</f>
        <v/>
      </c>
      <c r="X12" s="86" t="str">
        <f>IF(AND($C12&lt;Y$4,$D12&gt;(X$4-1)),IF($H12="",'Color Key'!$C$9,VLOOKUP($H12,'Color Key'!$B$11:$D$17,2,FALSE)),"")</f>
        <v/>
      </c>
      <c r="Y12" s="51" t="str">
        <f>IF(AND($C12&lt;Z$4,$D12&gt;(Y$4-1)),IF($H12="",'Color Key'!$C$9,VLOOKUP($H12,'Color Key'!$B$11:$D$17,2,FALSE)),"")</f>
        <v/>
      </c>
      <c r="Z12" s="32" t="str">
        <f>IF(AND($C12&lt;AA$4,$D12&gt;(Z$4-1)),IF($H12="",'Color Key'!$C$9,VLOOKUP($H12,'Color Key'!$B$11:$D$17,2,FALSE)),"")</f>
        <v/>
      </c>
      <c r="AA12" s="32" t="str">
        <f>IF(AND($C12&lt;AB$4,$D12&gt;(AA$4-1)),IF($H12="",'Color Key'!$C$9,VLOOKUP($H12,'Color Key'!$B$11:$D$17,2,FALSE)),"")</f>
        <v/>
      </c>
      <c r="AB12" s="32" t="str">
        <f>IF(AND($C12&lt;AC$4,$D12&gt;(AB$4-1)),IF($H12="",'Color Key'!$C$9,VLOOKUP($H12,'Color Key'!$B$11:$D$17,2,FALSE)),"")</f>
        <v/>
      </c>
      <c r="AC12" s="32" t="str">
        <f>IF(AND($C12&lt;AD$4,$D12&gt;(AC$4-1)),IF($H12="",'Color Key'!$C$9,VLOOKUP($H12,'Color Key'!$B$11:$D$17,2,FALSE)),"")</f>
        <v/>
      </c>
      <c r="AD12" s="63" t="str">
        <f>IF(AND($C12&lt;AE$4,$D12&gt;(AD$4-1)),IF($H12="",'Color Key'!$C$9,VLOOKUP($H12,'Color Key'!$B$11:$D$17,2,FALSE)),"")</f>
        <v/>
      </c>
      <c r="AE12" s="64" t="str">
        <f>IF(AND($C12&lt;AF$4,$D12&gt;(AE$4-1)),IF($H12="",'Color Key'!$C$9,VLOOKUP($H12,'Color Key'!$B$11:$D$17,2,FALSE)),"")</f>
        <v/>
      </c>
      <c r="AF12" s="64" t="str">
        <f>IF(AND($C12&lt;AG$4,$D12&gt;(AF$4-1)),IF($H12="",'Color Key'!$C$9,VLOOKUP($H12,'Color Key'!$B$11:$D$17,2,FALSE)),"")</f>
        <v/>
      </c>
      <c r="AG12" s="64" t="str">
        <f>IF(AND($C12&lt;AH$4,$D12&gt;(AG$4-1)),IF($H12="",'Color Key'!$C$9,VLOOKUP($H12,'Color Key'!$B$11:$D$17,2,FALSE)),"")</f>
        <v/>
      </c>
      <c r="AH12" s="64" t="str">
        <f>IF(AND($C12&lt;AI$4,$D12&gt;(AH$4-1)),IF($H12="",'Color Key'!$C$9,VLOOKUP($H12,'Color Key'!$B$11:$D$17,2,FALSE)),"")</f>
        <v/>
      </c>
      <c r="AI12" s="51" t="str">
        <f>IF(AND($C12&lt;AJ$4,$D12&gt;(AI$4-1)),IF($H12="",'Color Key'!$C$9,VLOOKUP($H12,'Color Key'!$B$11:$D$17,2,FALSE)),"")</f>
        <v/>
      </c>
      <c r="AJ12" s="32" t="str">
        <f>IF(AND($C12&lt;AK$4,$D12&gt;(AJ$4-1)),IF($H12="",'Color Key'!$C$9,VLOOKUP($H12,'Color Key'!$B$11:$D$17,2,FALSE)),"")</f>
        <v/>
      </c>
      <c r="AK12" s="32" t="str">
        <f>IF(AND($C12&lt;AL$4,$D12&gt;(AK$4-1)),IF($H12="",'Color Key'!$C$9,VLOOKUP($H12,'Color Key'!$B$11:$D$17,2,FALSE)),"")</f>
        <v/>
      </c>
      <c r="AL12" s="32" t="str">
        <f>IF(AND($C12&lt;AM$4,$D12&gt;(AL$4-1)),IF($H12="",'Color Key'!$C$9,VLOOKUP($H12,'Color Key'!$B$11:$D$17,2,FALSE)),"")</f>
        <v/>
      </c>
      <c r="AM12" s="32" t="str">
        <f>IF(AND($C12&lt;AN$4,$D12&gt;(AM$4-1)),IF($H12="",'Color Key'!$C$9,VLOOKUP($H12,'Color Key'!$B$11:$D$17,2,FALSE)),"")</f>
        <v/>
      </c>
      <c r="AN12" s="63" t="str">
        <f>IF(AND($C12&lt;AO$4,$D12&gt;(AN$4-1)),IF($H12="",'Color Key'!$C$9,VLOOKUP($H12,'Color Key'!$B$11:$D$17,2,FALSE)),"")</f>
        <v/>
      </c>
      <c r="AO12" s="64" t="str">
        <f>IF(AND($C12&lt;AP$4,$D12&gt;(AO$4-1)),IF($H12="",'Color Key'!$C$9,VLOOKUP($H12,'Color Key'!$B$11:$D$17,2,FALSE)),"")</f>
        <v/>
      </c>
      <c r="AP12" s="64" t="str">
        <f>IF(AND($C12&lt;AQ$4,$D12&gt;(AP$4-1)),IF($H12="",'Color Key'!$C$9,VLOOKUP($H12,'Color Key'!$B$11:$D$17,2,FALSE)),"")</f>
        <v/>
      </c>
      <c r="AQ12" s="64" t="str">
        <f>IF(AND($C12&lt;AR$4,$D12&gt;(AQ$4-1)),IF($H12="",'Color Key'!$C$9,VLOOKUP($H12,'Color Key'!$B$11:$D$17,2,FALSE)),"")</f>
        <v/>
      </c>
      <c r="AR12" s="64" t="str">
        <f>IF(AND($C12&lt;AS$4,$D12&gt;(AR$4-1)),IF($H12="",'Color Key'!$C$9,VLOOKUP($H12,'Color Key'!$B$11:$D$17,2,FALSE)),"")</f>
        <v/>
      </c>
      <c r="AS12" s="51" t="str">
        <f>IF(AND($C12&lt;AT$4,$D12&gt;(AS$4-1)),IF($H12="",'Color Key'!$C$9,VLOOKUP($H12,'Color Key'!$B$11:$D$17,2,FALSE)),"")</f>
        <v/>
      </c>
      <c r="AT12" s="32" t="str">
        <f>IF(AND($C12&lt;AU$4,$D12&gt;(AT$4-1)),IF($H12="",'Color Key'!$C$9,VLOOKUP($H12,'Color Key'!$B$11:$D$17,2,FALSE)),"")</f>
        <v/>
      </c>
      <c r="AU12" s="32" t="str">
        <f>IF(AND($C12&lt;AV$4,$D12&gt;(AU$4-1)),IF($H12="",'Color Key'!$C$9,VLOOKUP($H12,'Color Key'!$B$11:$D$17,2,FALSE)),"")</f>
        <v/>
      </c>
      <c r="AV12" s="32" t="str">
        <f>IF(AND($C12&lt;AW$4,$D12&gt;(AV$4-1)),IF($H12="",'Color Key'!$C$9,VLOOKUP($H12,'Color Key'!$B$11:$D$17,2,FALSE)),"")</f>
        <v/>
      </c>
    </row>
    <row r="13" spans="1:48" ht="15.75" customHeight="1">
      <c r="A13" s="65"/>
      <c r="C13" s="89">
        <f>C8</f>
        <v>43537</v>
      </c>
      <c r="D13" s="89">
        <f>C13+10</f>
        <v>43547</v>
      </c>
      <c r="E13" s="91"/>
      <c r="F13" s="95"/>
      <c r="G13" s="91"/>
      <c r="H13" s="95" t="s">
        <v>29</v>
      </c>
      <c r="I13" s="91"/>
      <c r="J13" s="91"/>
      <c r="K13" s="68"/>
      <c r="L13" s="95" t="s">
        <v>20</v>
      </c>
      <c r="M13" s="91"/>
      <c r="O13" s="51" t="str">
        <f>IF(AND($C13&lt;P$4,$D13&gt;(O$4-1)),IF($H13="",'Color Key'!$C$9,VLOOKUP($H13,'Color Key'!$B$11:$D$17,2,FALSE)),"")</f>
        <v/>
      </c>
      <c r="P13" s="32" t="str">
        <f>IF(AND($C13&lt;Q$4,$D13&gt;(P$4-1)),IF($H13="",'Color Key'!$C$9,VLOOKUP($H13,'Color Key'!$B$11:$D$17,2,FALSE)),"")</f>
        <v/>
      </c>
      <c r="Q13" s="32" t="str">
        <f>IF(AND($C13&lt;R$4,$D13&gt;(Q$4-1)),IF($H13="",'Color Key'!$C$9,VLOOKUP($H13,'Color Key'!$B$11:$D$17,2,FALSE)),"")</f>
        <v>green</v>
      </c>
      <c r="R13" s="32" t="str">
        <f>IF(AND($C13&lt;S$4,$D13&gt;(R$4-1)),IF($H13="",'Color Key'!$C$9,VLOOKUP($H13,'Color Key'!$B$11:$D$17,2,FALSE)),"")</f>
        <v>green</v>
      </c>
      <c r="S13" s="62" t="str">
        <f>IF(AND($C13&lt;T$4,$D13&gt;(S$4-1)),IF($H13="",'Color Key'!$C$9,VLOOKUP($H13,'Color Key'!$B$11:$D$17,2,FALSE)),"")</f>
        <v>green</v>
      </c>
      <c r="T13" s="85" t="str">
        <f>IF(AND($C13&lt;U$4,$D13&gt;(T$4-1)),IF($H13="",'Color Key'!$C$9,VLOOKUP($H13,'Color Key'!$B$11:$D$17,2,FALSE)),"")</f>
        <v>green</v>
      </c>
      <c r="U13" s="86" t="str">
        <f>IF(AND($C13&lt;V$4,$D13&gt;(U$4-1)),IF($H13="",'Color Key'!$C$9,VLOOKUP($H13,'Color Key'!$B$11:$D$17,2,FALSE)),"")</f>
        <v>green</v>
      </c>
      <c r="V13" s="86" t="str">
        <f>IF(AND($C13&lt;W$4,$D13&gt;(V$4-1)),IF($H13="",'Color Key'!$C$9,VLOOKUP($H13,'Color Key'!$B$11:$D$17,2,FALSE)),"")</f>
        <v>green</v>
      </c>
      <c r="W13" s="86" t="str">
        <f>IF(AND($C13&lt;X$4,$D13&gt;(W$4-1)),IF($H13="",'Color Key'!$C$9,VLOOKUP($H13,'Color Key'!$B$11:$D$17,2,FALSE)),"")</f>
        <v>green</v>
      </c>
      <c r="X13" s="86" t="str">
        <f>IF(AND($C13&lt;Y$4,$D13&gt;(X$4-1)),IF($H13="",'Color Key'!$C$9,VLOOKUP($H13,'Color Key'!$B$11:$D$17,2,FALSE)),"")</f>
        <v>green</v>
      </c>
      <c r="Y13" s="51" t="str">
        <f>IF(AND($C13&lt;Z$4,$D13&gt;(Y$4-1)),IF($H13="",'Color Key'!$C$9,VLOOKUP($H13,'Color Key'!$B$11:$D$17,2,FALSE)),"")</f>
        <v/>
      </c>
      <c r="Z13" s="32" t="str">
        <f>IF(AND($C13&lt;AA$4,$D13&gt;(Z$4-1)),IF($H13="",'Color Key'!$C$9,VLOOKUP($H13,'Color Key'!$B$11:$D$17,2,FALSE)),"")</f>
        <v/>
      </c>
      <c r="AA13" s="32" t="str">
        <f>IF(AND($C13&lt;AB$4,$D13&gt;(AA$4-1)),IF($H13="",'Color Key'!$C$9,VLOOKUP($H13,'Color Key'!$B$11:$D$17,2,FALSE)),"")</f>
        <v/>
      </c>
      <c r="AB13" s="32" t="str">
        <f>IF(AND($C13&lt;AC$4,$D13&gt;(AB$4-1)),IF($H13="",'Color Key'!$C$9,VLOOKUP($H13,'Color Key'!$B$11:$D$17,2,FALSE)),"")</f>
        <v/>
      </c>
      <c r="AC13" s="32" t="str">
        <f>IF(AND($C13&lt;AD$4,$D13&gt;(AC$4-1)),IF($H13="",'Color Key'!$C$9,VLOOKUP($H13,'Color Key'!$B$11:$D$17,2,FALSE)),"")</f>
        <v/>
      </c>
      <c r="AD13" s="63" t="str">
        <f>IF(AND($C13&lt;AE$4,$D13&gt;(AD$4-1)),IF($H13="",'Color Key'!$C$9,VLOOKUP($H13,'Color Key'!$B$11:$D$17,2,FALSE)),"")</f>
        <v/>
      </c>
      <c r="AE13" s="64" t="str">
        <f>IF(AND($C13&lt;AF$4,$D13&gt;(AE$4-1)),IF($H13="",'Color Key'!$C$9,VLOOKUP($H13,'Color Key'!$B$11:$D$17,2,FALSE)),"")</f>
        <v/>
      </c>
      <c r="AF13" s="64" t="str">
        <f>IF(AND($C13&lt;AG$4,$D13&gt;(AF$4-1)),IF($H13="",'Color Key'!$C$9,VLOOKUP($H13,'Color Key'!$B$11:$D$17,2,FALSE)),"")</f>
        <v/>
      </c>
      <c r="AG13" s="64" t="str">
        <f>IF(AND($C13&lt;AH$4,$D13&gt;(AG$4-1)),IF($H13="",'Color Key'!$C$9,VLOOKUP($H13,'Color Key'!$B$11:$D$17,2,FALSE)),"")</f>
        <v/>
      </c>
      <c r="AH13" s="64" t="str">
        <f>IF(AND($C13&lt;AI$4,$D13&gt;(AH$4-1)),IF($H13="",'Color Key'!$C$9,VLOOKUP($H13,'Color Key'!$B$11:$D$17,2,FALSE)),"")</f>
        <v/>
      </c>
      <c r="AI13" s="51" t="str">
        <f>IF(AND($C13&lt;AJ$4,$D13&gt;(AI$4-1)),IF($H13="",'Color Key'!$C$9,VLOOKUP($H13,'Color Key'!$B$11:$D$17,2,FALSE)),"")</f>
        <v/>
      </c>
      <c r="AJ13" s="32" t="str">
        <f>IF(AND($C13&lt;AK$4,$D13&gt;(AJ$4-1)),IF($H13="",'Color Key'!$C$9,VLOOKUP($H13,'Color Key'!$B$11:$D$17,2,FALSE)),"")</f>
        <v/>
      </c>
      <c r="AK13" s="32" t="str">
        <f>IF(AND($C13&lt;AL$4,$D13&gt;(AK$4-1)),IF($H13="",'Color Key'!$C$9,VLOOKUP($H13,'Color Key'!$B$11:$D$17,2,FALSE)),"")</f>
        <v/>
      </c>
      <c r="AL13" s="32" t="str">
        <f>IF(AND($C13&lt;AM$4,$D13&gt;(AL$4-1)),IF($H13="",'Color Key'!$C$9,VLOOKUP($H13,'Color Key'!$B$11:$D$17,2,FALSE)),"")</f>
        <v/>
      </c>
      <c r="AM13" s="32" t="str">
        <f>IF(AND($C13&lt;AN$4,$D13&gt;(AM$4-1)),IF($H13="",'Color Key'!$C$9,VLOOKUP($H13,'Color Key'!$B$11:$D$17,2,FALSE)),"")</f>
        <v/>
      </c>
      <c r="AN13" s="63" t="str">
        <f>IF(AND($C13&lt;AO$4,$D13&gt;(AN$4-1)),IF($H13="",'Color Key'!$C$9,VLOOKUP($H13,'Color Key'!$B$11:$D$17,2,FALSE)),"")</f>
        <v/>
      </c>
      <c r="AO13" s="64" t="str">
        <f>IF(AND($C13&lt;AP$4,$D13&gt;(AO$4-1)),IF($H13="",'Color Key'!$C$9,VLOOKUP($H13,'Color Key'!$B$11:$D$17,2,FALSE)),"")</f>
        <v/>
      </c>
      <c r="AP13" s="64" t="str">
        <f>IF(AND($C13&lt;AQ$4,$D13&gt;(AP$4-1)),IF($H13="",'Color Key'!$C$9,VLOOKUP($H13,'Color Key'!$B$11:$D$17,2,FALSE)),"")</f>
        <v/>
      </c>
      <c r="AQ13" s="64" t="str">
        <f>IF(AND($C13&lt;AR$4,$D13&gt;(AQ$4-1)),IF($H13="",'Color Key'!$C$9,VLOOKUP($H13,'Color Key'!$B$11:$D$17,2,FALSE)),"")</f>
        <v/>
      </c>
      <c r="AR13" s="64" t="str">
        <f>IF(AND($C13&lt;AS$4,$D13&gt;(AR$4-1)),IF($H13="",'Color Key'!$C$9,VLOOKUP($H13,'Color Key'!$B$11:$D$17,2,FALSE)),"")</f>
        <v/>
      </c>
      <c r="AS13" s="51" t="str">
        <f>IF(AND($C13&lt;AT$4,$D13&gt;(AS$4-1)),IF($H13="",'Color Key'!$C$9,VLOOKUP($H13,'Color Key'!$B$11:$D$17,2,FALSE)),"")</f>
        <v/>
      </c>
      <c r="AT13" s="32" t="str">
        <f>IF(AND($C13&lt;AU$4,$D13&gt;(AT$4-1)),IF($H13="",'Color Key'!$C$9,VLOOKUP($H13,'Color Key'!$B$11:$D$17,2,FALSE)),"")</f>
        <v/>
      </c>
      <c r="AU13" s="32" t="str">
        <f>IF(AND($C13&lt;AV$4,$D13&gt;(AU$4-1)),IF($H13="",'Color Key'!$C$9,VLOOKUP($H13,'Color Key'!$B$11:$D$17,2,FALSE)),"")</f>
        <v/>
      </c>
      <c r="AV13" s="32" t="str">
        <f>IF(AND($C13&lt;AW$4,$D13&gt;(AV$4-1)),IF($H13="",'Color Key'!$C$9,VLOOKUP($H13,'Color Key'!$B$11:$D$17,2,FALSE)),"")</f>
        <v/>
      </c>
    </row>
    <row r="14" spans="1:48" ht="15.75" customHeight="1">
      <c r="A14" s="93"/>
      <c r="C14" s="89">
        <f>D13</f>
        <v>43547</v>
      </c>
      <c r="D14" s="89">
        <f t="shared" ref="D14:D15" si="14">C14+30</f>
        <v>43577</v>
      </c>
      <c r="E14" s="91"/>
      <c r="F14" s="95"/>
      <c r="G14" s="91"/>
      <c r="H14" s="95" t="s">
        <v>29</v>
      </c>
      <c r="I14" s="91"/>
      <c r="J14" s="91"/>
      <c r="K14" s="68"/>
      <c r="L14" s="95" t="s">
        <v>30</v>
      </c>
      <c r="M14" s="91"/>
      <c r="O14" s="51" t="str">
        <f>IF(AND($C14&lt;P$4,$D14&gt;(O$4-1)),IF($H14="",'Color Key'!$C$9,VLOOKUP($H14,'Color Key'!$B$11:$D$17,2,FALSE)),"")</f>
        <v/>
      </c>
      <c r="P14" s="32" t="str">
        <f>IF(AND($C14&lt;Q$4,$D14&gt;(P$4-1)),IF($H14="",'Color Key'!$C$9,VLOOKUP($H14,'Color Key'!$B$11:$D$17,2,FALSE)),"")</f>
        <v/>
      </c>
      <c r="Q14" s="32" t="str">
        <f>IF(AND($C14&lt;R$4,$D14&gt;(Q$4-1)),IF($H14="",'Color Key'!$C$9,VLOOKUP($H14,'Color Key'!$B$11:$D$17,2,FALSE)),"")</f>
        <v/>
      </c>
      <c r="R14" s="32" t="str">
        <f>IF(AND($C14&lt;S$4,$D14&gt;(R$4-1)),IF($H14="",'Color Key'!$C$9,VLOOKUP($H14,'Color Key'!$B$11:$D$17,2,FALSE)),"")</f>
        <v/>
      </c>
      <c r="S14" s="62" t="str">
        <f>IF(AND($C14&lt;T$4,$D14&gt;(S$4-1)),IF($H14="",'Color Key'!$C$9,VLOOKUP($H14,'Color Key'!$B$11:$D$17,2,FALSE)),"")</f>
        <v/>
      </c>
      <c r="T14" s="85" t="str">
        <f>IF(AND($C14&lt;U$4,$D14&gt;(T$4-1)),IF($H14="",'Color Key'!$C$9,VLOOKUP($H14,'Color Key'!$B$11:$D$17,2,FALSE)),"")</f>
        <v/>
      </c>
      <c r="U14" s="86" t="str">
        <f>IF(AND($C14&lt;V$4,$D14&gt;(U$4-1)),IF($H14="",'Color Key'!$C$9,VLOOKUP($H14,'Color Key'!$B$11:$D$17,2,FALSE)),"")</f>
        <v/>
      </c>
      <c r="V14" s="86" t="str">
        <f>IF(AND($C14&lt;W$4,$D14&gt;(V$4-1)),IF($H14="",'Color Key'!$C$9,VLOOKUP($H14,'Color Key'!$B$11:$D$17,2,FALSE)),"")</f>
        <v/>
      </c>
      <c r="W14" s="86" t="str">
        <f>IF(AND($C14&lt;X$4,$D14&gt;(W$4-1)),IF($H14="",'Color Key'!$C$9,VLOOKUP($H14,'Color Key'!$B$11:$D$17,2,FALSE)),"")</f>
        <v/>
      </c>
      <c r="X14" s="86" t="str">
        <f>IF(AND($C14&lt;Y$4,$D14&gt;(X$4-1)),IF($H14="",'Color Key'!$C$9,VLOOKUP($H14,'Color Key'!$B$11:$D$17,2,FALSE)),"")</f>
        <v>green</v>
      </c>
      <c r="Y14" s="51" t="str">
        <f>IF(AND($C14&lt;Z$4,$D14&gt;(Y$4-1)),IF($H14="",'Color Key'!$C$9,VLOOKUP($H14,'Color Key'!$B$11:$D$17,2,FALSE)),"")</f>
        <v>green</v>
      </c>
      <c r="Z14" s="32" t="str">
        <f>IF(AND($C14&lt;AA$4,$D14&gt;(Z$4-1)),IF($H14="",'Color Key'!$C$9,VLOOKUP($H14,'Color Key'!$B$11:$D$17,2,FALSE)),"")</f>
        <v>green</v>
      </c>
      <c r="AA14" s="32" t="str">
        <f>IF(AND($C14&lt;AB$4,$D14&gt;(AA$4-1)),IF($H14="",'Color Key'!$C$9,VLOOKUP($H14,'Color Key'!$B$11:$D$17,2,FALSE)),"")</f>
        <v>green</v>
      </c>
      <c r="AB14" s="32" t="str">
        <f>IF(AND($C14&lt;AC$4,$D14&gt;(AB$4-1)),IF($H14="",'Color Key'!$C$9,VLOOKUP($H14,'Color Key'!$B$11:$D$17,2,FALSE)),"")</f>
        <v>green</v>
      </c>
      <c r="AC14" s="32" t="str">
        <f>IF(AND($C14&lt;AD$4,$D14&gt;(AC$4-1)),IF($H14="",'Color Key'!$C$9,VLOOKUP($H14,'Color Key'!$B$11:$D$17,2,FALSE)),"")</f>
        <v>green</v>
      </c>
      <c r="AD14" s="63" t="str">
        <f>IF(AND($C14&lt;AE$4,$D14&gt;(AD$4-1)),IF($H14="",'Color Key'!$C$9,VLOOKUP($H14,'Color Key'!$B$11:$D$17,2,FALSE)),"")</f>
        <v>green</v>
      </c>
      <c r="AE14" s="64" t="str">
        <f>IF(AND($C14&lt;AF$4,$D14&gt;(AE$4-1)),IF($H14="",'Color Key'!$C$9,VLOOKUP($H14,'Color Key'!$B$11:$D$17,2,FALSE)),"")</f>
        <v>green</v>
      </c>
      <c r="AF14" s="64" t="str">
        <f>IF(AND($C14&lt;AG$4,$D14&gt;(AF$4-1)),IF($H14="",'Color Key'!$C$9,VLOOKUP($H14,'Color Key'!$B$11:$D$17,2,FALSE)),"")</f>
        <v>green</v>
      </c>
      <c r="AG14" s="64" t="str">
        <f>IF(AND($C14&lt;AH$4,$D14&gt;(AG$4-1)),IF($H14="",'Color Key'!$C$9,VLOOKUP($H14,'Color Key'!$B$11:$D$17,2,FALSE)),"")</f>
        <v>green</v>
      </c>
      <c r="AH14" s="64" t="str">
        <f>IF(AND($C14&lt;AI$4,$D14&gt;(AH$4-1)),IF($H14="",'Color Key'!$C$9,VLOOKUP($H14,'Color Key'!$B$11:$D$17,2,FALSE)),"")</f>
        <v>green</v>
      </c>
      <c r="AI14" s="51" t="str">
        <f>IF(AND($C14&lt;AJ$4,$D14&gt;(AI$4-1)),IF($H14="",'Color Key'!$C$9,VLOOKUP($H14,'Color Key'!$B$11:$D$17,2,FALSE)),"")</f>
        <v>green</v>
      </c>
      <c r="AJ14" s="32" t="str">
        <f>IF(AND($C14&lt;AK$4,$D14&gt;(AJ$4-1)),IF($H14="",'Color Key'!$C$9,VLOOKUP($H14,'Color Key'!$B$11:$D$17,2,FALSE)),"")</f>
        <v>green</v>
      </c>
      <c r="AK14" s="32" t="str">
        <f>IF(AND($C14&lt;AL$4,$D14&gt;(AK$4-1)),IF($H14="",'Color Key'!$C$9,VLOOKUP($H14,'Color Key'!$B$11:$D$17,2,FALSE)),"")</f>
        <v>green</v>
      </c>
      <c r="AL14" s="32" t="str">
        <f>IF(AND($C14&lt;AM$4,$D14&gt;(AL$4-1)),IF($H14="",'Color Key'!$C$9,VLOOKUP($H14,'Color Key'!$B$11:$D$17,2,FALSE)),"")</f>
        <v>green</v>
      </c>
      <c r="AM14" s="32" t="str">
        <f>IF(AND($C14&lt;AN$4,$D14&gt;(AM$4-1)),IF($H14="",'Color Key'!$C$9,VLOOKUP($H14,'Color Key'!$B$11:$D$17,2,FALSE)),"")</f>
        <v>green</v>
      </c>
      <c r="AN14" s="63" t="str">
        <f>IF(AND($C14&lt;AO$4,$D14&gt;(AN$4-1)),IF($H14="",'Color Key'!$C$9,VLOOKUP($H14,'Color Key'!$B$11:$D$17,2,FALSE)),"")</f>
        <v>green</v>
      </c>
      <c r="AO14" s="64" t="str">
        <f>IF(AND($C14&lt;AP$4,$D14&gt;(AO$4-1)),IF($H14="",'Color Key'!$C$9,VLOOKUP($H14,'Color Key'!$B$11:$D$17,2,FALSE)),"")</f>
        <v>green</v>
      </c>
      <c r="AP14" s="64" t="str">
        <f>IF(AND($C14&lt;AQ$4,$D14&gt;(AP$4-1)),IF($H14="",'Color Key'!$C$9,VLOOKUP($H14,'Color Key'!$B$11:$D$17,2,FALSE)),"")</f>
        <v>green</v>
      </c>
      <c r="AQ14" s="64" t="str">
        <f>IF(AND($C14&lt;AR$4,$D14&gt;(AQ$4-1)),IF($H14="",'Color Key'!$C$9,VLOOKUP($H14,'Color Key'!$B$11:$D$17,2,FALSE)),"")</f>
        <v>green</v>
      </c>
      <c r="AR14" s="64" t="str">
        <f>IF(AND($C14&lt;AS$4,$D14&gt;(AR$4-1)),IF($H14="",'Color Key'!$C$9,VLOOKUP($H14,'Color Key'!$B$11:$D$17,2,FALSE)),"")</f>
        <v>green</v>
      </c>
      <c r="AS14" s="51" t="str">
        <f>IF(AND($C14&lt;AT$4,$D14&gt;(AS$4-1)),IF($H14="",'Color Key'!$C$9,VLOOKUP($H14,'Color Key'!$B$11:$D$17,2,FALSE)),"")</f>
        <v/>
      </c>
      <c r="AT14" s="32" t="str">
        <f>IF(AND($C14&lt;AU$4,$D14&gt;(AT$4-1)),IF($H14="",'Color Key'!$C$9,VLOOKUP($H14,'Color Key'!$B$11:$D$17,2,FALSE)),"")</f>
        <v/>
      </c>
      <c r="AU14" s="32" t="str">
        <f>IF(AND($C14&lt;AV$4,$D14&gt;(AU$4-1)),IF($H14="",'Color Key'!$C$9,VLOOKUP($H14,'Color Key'!$B$11:$D$17,2,FALSE)),"")</f>
        <v/>
      </c>
      <c r="AV14" s="32" t="str">
        <f>IF(AND($C14&lt;AW$4,$D14&gt;(AV$4-1)),IF($H14="",'Color Key'!$C$9,VLOOKUP($H14,'Color Key'!$B$11:$D$17,2,FALSE)),"")</f>
        <v/>
      </c>
    </row>
    <row r="15" spans="1:48" ht="15.75" customHeight="1">
      <c r="A15" s="99"/>
      <c r="B15" s="100"/>
      <c r="C15" s="89">
        <f>MIN(D14,D10)</f>
        <v>43568</v>
      </c>
      <c r="D15" s="89">
        <f t="shared" si="14"/>
        <v>43598</v>
      </c>
      <c r="E15" s="91"/>
      <c r="F15" s="95"/>
      <c r="G15" s="91"/>
      <c r="H15" s="95" t="s">
        <v>29</v>
      </c>
      <c r="I15" s="91"/>
      <c r="J15" s="91"/>
      <c r="K15" s="68"/>
      <c r="L15" s="95" t="s">
        <v>32</v>
      </c>
      <c r="M15" s="91"/>
      <c r="O15" s="51" t="str">
        <f>IF(AND($C15&lt;P$4,$D15&gt;(O$4-1)),IF($H15="",'Color Key'!$C$9,VLOOKUP($H15,'Color Key'!$B$11:$D$17,2,FALSE)),"")</f>
        <v/>
      </c>
      <c r="P15" s="32" t="str">
        <f>IF(AND($C15&lt;Q$4,$D15&gt;(P$4-1)),IF($H15="",'Color Key'!$C$9,VLOOKUP($H15,'Color Key'!$B$11:$D$17,2,FALSE)),"")</f>
        <v/>
      </c>
      <c r="Q15" s="32" t="str">
        <f>IF(AND($C15&lt;R$4,$D15&gt;(Q$4-1)),IF($H15="",'Color Key'!$C$9,VLOOKUP($H15,'Color Key'!$B$11:$D$17,2,FALSE)),"")</f>
        <v/>
      </c>
      <c r="R15" s="32" t="str">
        <f>IF(AND($C15&lt;S$4,$D15&gt;(R$4-1)),IF($H15="",'Color Key'!$C$9,VLOOKUP($H15,'Color Key'!$B$11:$D$17,2,FALSE)),"")</f>
        <v/>
      </c>
      <c r="S15" s="62" t="str">
        <f>IF(AND($C15&lt;T$4,$D15&gt;(S$4-1)),IF($H15="",'Color Key'!$C$9,VLOOKUP($H15,'Color Key'!$B$11:$D$17,2,FALSE)),"")</f>
        <v/>
      </c>
      <c r="T15" s="85" t="str">
        <f>IF(AND($C15&lt;U$4,$D15&gt;(T$4-1)),IF($H15="",'Color Key'!$C$9,VLOOKUP($H15,'Color Key'!$B$11:$D$17,2,FALSE)),"")</f>
        <v/>
      </c>
      <c r="U15" s="86" t="str">
        <f>IF(AND($C15&lt;V$4,$D15&gt;(U$4-1)),IF($H15="",'Color Key'!$C$9,VLOOKUP($H15,'Color Key'!$B$11:$D$17,2,FALSE)),"")</f>
        <v/>
      </c>
      <c r="V15" s="86" t="str">
        <f>IF(AND($C15&lt;W$4,$D15&gt;(V$4-1)),IF($H15="",'Color Key'!$C$9,VLOOKUP($H15,'Color Key'!$B$11:$D$17,2,FALSE)),"")</f>
        <v/>
      </c>
      <c r="W15" s="86" t="str">
        <f>IF(AND($C15&lt;X$4,$D15&gt;(W$4-1)),IF($H15="",'Color Key'!$C$9,VLOOKUP($H15,'Color Key'!$B$11:$D$17,2,FALSE)),"")</f>
        <v/>
      </c>
      <c r="X15" s="86" t="str">
        <f>IF(AND($C15&lt;Y$4,$D15&gt;(X$4-1)),IF($H15="",'Color Key'!$C$9,VLOOKUP($H15,'Color Key'!$B$11:$D$17,2,FALSE)),"")</f>
        <v/>
      </c>
      <c r="Y15" s="51" t="str">
        <f>IF(AND($C15&lt;Z$4,$D15&gt;(Y$4-1)),IF($H15="",'Color Key'!$C$9,VLOOKUP($H15,'Color Key'!$B$11:$D$17,2,FALSE)),"")</f>
        <v/>
      </c>
      <c r="Z15" s="32" t="str">
        <f>IF(AND($C15&lt;AA$4,$D15&gt;(Z$4-1)),IF($H15="",'Color Key'!$C$9,VLOOKUP($H15,'Color Key'!$B$11:$D$17,2,FALSE)),"")</f>
        <v/>
      </c>
      <c r="AA15" s="32" t="str">
        <f>IF(AND($C15&lt;AB$4,$D15&gt;(AA$4-1)),IF($H15="",'Color Key'!$C$9,VLOOKUP($H15,'Color Key'!$B$11:$D$17,2,FALSE)),"")</f>
        <v/>
      </c>
      <c r="AB15" s="32" t="str">
        <f>IF(AND($C15&lt;AC$4,$D15&gt;(AB$4-1)),IF($H15="",'Color Key'!$C$9,VLOOKUP($H15,'Color Key'!$B$11:$D$17,2,FALSE)),"")</f>
        <v/>
      </c>
      <c r="AC15" s="32" t="str">
        <f>IF(AND($C15&lt;AD$4,$D15&gt;(AC$4-1)),IF($H15="",'Color Key'!$C$9,VLOOKUP($H15,'Color Key'!$B$11:$D$17,2,FALSE)),"")</f>
        <v/>
      </c>
      <c r="AD15" s="63" t="str">
        <f>IF(AND($C15&lt;AE$4,$D15&gt;(AD$4-1)),IF($H15="",'Color Key'!$C$9,VLOOKUP($H15,'Color Key'!$B$11:$D$17,2,FALSE)),"")</f>
        <v/>
      </c>
      <c r="AE15" s="64" t="str">
        <f>IF(AND($C15&lt;AF$4,$D15&gt;(AE$4-1)),IF($H15="",'Color Key'!$C$9,VLOOKUP($H15,'Color Key'!$B$11:$D$17,2,FALSE)),"")</f>
        <v/>
      </c>
      <c r="AF15" s="64" t="str">
        <f>IF(AND($C15&lt;AG$4,$D15&gt;(AF$4-1)),IF($H15="",'Color Key'!$C$9,VLOOKUP($H15,'Color Key'!$B$11:$D$17,2,FALSE)),"")</f>
        <v/>
      </c>
      <c r="AG15" s="64" t="str">
        <f>IF(AND($C15&lt;AH$4,$D15&gt;(AG$4-1)),IF($H15="",'Color Key'!$C$9,VLOOKUP($H15,'Color Key'!$B$11:$D$17,2,FALSE)),"")</f>
        <v/>
      </c>
      <c r="AH15" s="64" t="str">
        <f>IF(AND($C15&lt;AI$4,$D15&gt;(AH$4-1)),IF($H15="",'Color Key'!$C$9,VLOOKUP($H15,'Color Key'!$B$11:$D$17,2,FALSE)),"")</f>
        <v/>
      </c>
      <c r="AI15" s="51" t="str">
        <f>IF(AND($C15&lt;AJ$4,$D15&gt;(AI$4-1)),IF($H15="",'Color Key'!$C$9,VLOOKUP($H15,'Color Key'!$B$11:$D$17,2,FALSE)),"")</f>
        <v/>
      </c>
      <c r="AJ15" s="32" t="str">
        <f>IF(AND($C15&lt;AK$4,$D15&gt;(AJ$4-1)),IF($H15="",'Color Key'!$C$9,VLOOKUP($H15,'Color Key'!$B$11:$D$17,2,FALSE)),"")</f>
        <v/>
      </c>
      <c r="AK15" s="32" t="str">
        <f>IF(AND($C15&lt;AL$4,$D15&gt;(AK$4-1)),IF($H15="",'Color Key'!$C$9,VLOOKUP($H15,'Color Key'!$B$11:$D$17,2,FALSE)),"")</f>
        <v/>
      </c>
      <c r="AL15" s="32" t="str">
        <f>IF(AND($C15&lt;AM$4,$D15&gt;(AL$4-1)),IF($H15="",'Color Key'!$C$9,VLOOKUP($H15,'Color Key'!$B$11:$D$17,2,FALSE)),"")</f>
        <v/>
      </c>
      <c r="AM15" s="32" t="str">
        <f>IF(AND($C15&lt;AN$4,$D15&gt;(AM$4-1)),IF($H15="",'Color Key'!$C$9,VLOOKUP($H15,'Color Key'!$B$11:$D$17,2,FALSE)),"")</f>
        <v>green</v>
      </c>
      <c r="AN15" s="63" t="str">
        <f>IF(AND($C15&lt;AO$4,$D15&gt;(AN$4-1)),IF($H15="",'Color Key'!$C$9,VLOOKUP($H15,'Color Key'!$B$11:$D$17,2,FALSE)),"")</f>
        <v>green</v>
      </c>
      <c r="AO15" s="64" t="str">
        <f>IF(AND($C15&lt;AP$4,$D15&gt;(AO$4-1)),IF($H15="",'Color Key'!$C$9,VLOOKUP($H15,'Color Key'!$B$11:$D$17,2,FALSE)),"")</f>
        <v>green</v>
      </c>
      <c r="AP15" s="64" t="str">
        <f>IF(AND($C15&lt;AQ$4,$D15&gt;(AP$4-1)),IF($H15="",'Color Key'!$C$9,VLOOKUP($H15,'Color Key'!$B$11:$D$17,2,FALSE)),"")</f>
        <v>green</v>
      </c>
      <c r="AQ15" s="64" t="str">
        <f>IF(AND($C15&lt;AR$4,$D15&gt;(AQ$4-1)),IF($H15="",'Color Key'!$C$9,VLOOKUP($H15,'Color Key'!$B$11:$D$17,2,FALSE)),"")</f>
        <v>green</v>
      </c>
      <c r="AR15" s="64" t="str">
        <f>IF(AND($C15&lt;AS$4,$D15&gt;(AR$4-1)),IF($H15="",'Color Key'!$C$9,VLOOKUP($H15,'Color Key'!$B$11:$D$17,2,FALSE)),"")</f>
        <v>green</v>
      </c>
      <c r="AS15" s="51" t="str">
        <f>IF(AND($C15&lt;AT$4,$D15&gt;(AS$4-1)),IF($H15="",'Color Key'!$C$9,VLOOKUP($H15,'Color Key'!$B$11:$D$17,2,FALSE)),"")</f>
        <v>green</v>
      </c>
      <c r="AT15" s="32" t="str">
        <f>IF(AND($C15&lt;AU$4,$D15&gt;(AT$4-1)),IF($H15="",'Color Key'!$C$9,VLOOKUP($H15,'Color Key'!$B$11:$D$17,2,FALSE)),"")</f>
        <v>green</v>
      </c>
      <c r="AU15" s="32" t="str">
        <f>IF(AND($C15&lt;AV$4,$D15&gt;(AU$4-1)),IF($H15="",'Color Key'!$C$9,VLOOKUP($H15,'Color Key'!$B$11:$D$17,2,FALSE)),"")</f>
        <v>green</v>
      </c>
      <c r="AV15" s="32" t="str">
        <f>IF(AND($C15&lt;AW$4,$D15&gt;(AV$4-1)),IF($H15="",'Color Key'!$C$9,VLOOKUP($H15,'Color Key'!$B$11:$D$17,2,FALSE)),"")</f>
        <v/>
      </c>
    </row>
    <row r="16" spans="1:48" ht="15.75" customHeight="1">
      <c r="O16" s="51" t="str">
        <f>IF(AND($C16&lt;P$4,$D16&gt;(O$4-1)),IF($H16="",'Color Key'!$C$9,VLOOKUP($H16,'Color Key'!$B$11:$D$17,2,FALSE)),"")</f>
        <v/>
      </c>
      <c r="P16" s="32" t="str">
        <f>IF(AND($C16&lt;Q$4,$D16&gt;(P$4-1)),IF($H16="",'Color Key'!$C$9,VLOOKUP($H16,'Color Key'!$B$11:$D$17,2,FALSE)),"")</f>
        <v/>
      </c>
      <c r="Q16" s="32" t="str">
        <f>IF(AND($C16&lt;R$4,$D16&gt;(Q$4-1)),IF($H16="",'Color Key'!$C$9,VLOOKUP($H16,'Color Key'!$B$11:$D$17,2,FALSE)),"")</f>
        <v/>
      </c>
      <c r="R16" s="32" t="str">
        <f>IF(AND($C16&lt;S$4,$D16&gt;(R$4-1)),IF($H16="",'Color Key'!$C$9,VLOOKUP($H16,'Color Key'!$B$11:$D$17,2,FALSE)),"")</f>
        <v/>
      </c>
      <c r="S16" s="62" t="str">
        <f>IF(AND($C16&lt;T$4,$D16&gt;(S$4-1)),IF($H16="",'Color Key'!$C$9,VLOOKUP($H16,'Color Key'!$B$11:$D$17,2,FALSE)),"")</f>
        <v/>
      </c>
      <c r="T16" s="85" t="str">
        <f>IF(AND($C16&lt;U$4,$D16&gt;(T$4-1)),IF($H16="",'Color Key'!$C$9,VLOOKUP($H16,'Color Key'!$B$11:$D$17,2,FALSE)),"")</f>
        <v/>
      </c>
      <c r="U16" s="86" t="str">
        <f>IF(AND($C16&lt;V$4,$D16&gt;(U$4-1)),IF($H16="",'Color Key'!$C$9,VLOOKUP($H16,'Color Key'!$B$11:$D$17,2,FALSE)),"")</f>
        <v/>
      </c>
      <c r="V16" s="86" t="str">
        <f>IF(AND($C16&lt;W$4,$D16&gt;(V$4-1)),IF($H16="",'Color Key'!$C$9,VLOOKUP($H16,'Color Key'!$B$11:$D$17,2,FALSE)),"")</f>
        <v/>
      </c>
      <c r="W16" s="86" t="str">
        <f>IF(AND($C16&lt;X$4,$D16&gt;(W$4-1)),IF($H16="",'Color Key'!$C$9,VLOOKUP($H16,'Color Key'!$B$11:$D$17,2,FALSE)),"")</f>
        <v/>
      </c>
      <c r="X16" s="86" t="str">
        <f>IF(AND($C16&lt;Y$4,$D16&gt;(X$4-1)),IF($H16="",'Color Key'!$C$9,VLOOKUP($H16,'Color Key'!$B$11:$D$17,2,FALSE)),"")</f>
        <v/>
      </c>
      <c r="Y16" s="51" t="str">
        <f>IF(AND($C16&lt;Z$4,$D16&gt;(Y$4-1)),IF($H16="",'Color Key'!$C$9,VLOOKUP($H16,'Color Key'!$B$11:$D$17,2,FALSE)),"")</f>
        <v/>
      </c>
      <c r="Z16" s="32" t="str">
        <f>IF(AND($C16&lt;AA$4,$D16&gt;(Z$4-1)),IF($H16="",'Color Key'!$C$9,VLOOKUP($H16,'Color Key'!$B$11:$D$17,2,FALSE)),"")</f>
        <v/>
      </c>
      <c r="AA16" s="32" t="str">
        <f>IF(AND($C16&lt;AB$4,$D16&gt;(AA$4-1)),IF($H16="",'Color Key'!$C$9,VLOOKUP($H16,'Color Key'!$B$11:$D$17,2,FALSE)),"")</f>
        <v/>
      </c>
      <c r="AB16" s="32" t="str">
        <f>IF(AND($C16&lt;AC$4,$D16&gt;(AB$4-1)),IF($H16="",'Color Key'!$C$9,VLOOKUP($H16,'Color Key'!$B$11:$D$17,2,FALSE)),"")</f>
        <v/>
      </c>
      <c r="AC16" s="32" t="str">
        <f>IF(AND($C16&lt;AD$4,$D16&gt;(AC$4-1)),IF($H16="",'Color Key'!$C$9,VLOOKUP($H16,'Color Key'!$B$11:$D$17,2,FALSE)),"")</f>
        <v/>
      </c>
      <c r="AD16" s="63" t="str">
        <f>IF(AND($C16&lt;AE$4,$D16&gt;(AD$4-1)),IF($H16="",'Color Key'!$C$9,VLOOKUP($H16,'Color Key'!$B$11:$D$17,2,FALSE)),"")</f>
        <v/>
      </c>
      <c r="AE16" s="64" t="str">
        <f>IF(AND($C16&lt;AF$4,$D16&gt;(AE$4-1)),IF($H16="",'Color Key'!$C$9,VLOOKUP($H16,'Color Key'!$B$11:$D$17,2,FALSE)),"")</f>
        <v/>
      </c>
      <c r="AF16" s="64" t="str">
        <f>IF(AND($C16&lt;AG$4,$D16&gt;(AF$4-1)),IF($H16="",'Color Key'!$C$9,VLOOKUP($H16,'Color Key'!$B$11:$D$17,2,FALSE)),"")</f>
        <v/>
      </c>
      <c r="AG16" s="64" t="str">
        <f>IF(AND($C16&lt;AH$4,$D16&gt;(AG$4-1)),IF($H16="",'Color Key'!$C$9,VLOOKUP($H16,'Color Key'!$B$11:$D$17,2,FALSE)),"")</f>
        <v/>
      </c>
      <c r="AH16" s="64" t="str">
        <f>IF(AND($C16&lt;AI$4,$D16&gt;(AH$4-1)),IF($H16="",'Color Key'!$C$9,VLOOKUP($H16,'Color Key'!$B$11:$D$17,2,FALSE)),"")</f>
        <v/>
      </c>
      <c r="AI16" s="51" t="str">
        <f>IF(AND($C16&lt;AJ$4,$D16&gt;(AI$4-1)),IF($H16="",'Color Key'!$C$9,VLOOKUP($H16,'Color Key'!$B$11:$D$17,2,FALSE)),"")</f>
        <v/>
      </c>
      <c r="AJ16" s="32" t="str">
        <f>IF(AND($C16&lt;AK$4,$D16&gt;(AJ$4-1)),IF($H16="",'Color Key'!$C$9,VLOOKUP($H16,'Color Key'!$B$11:$D$17,2,FALSE)),"")</f>
        <v/>
      </c>
      <c r="AK16" s="32" t="str">
        <f>IF(AND($C16&lt;AL$4,$D16&gt;(AK$4-1)),IF($H16="",'Color Key'!$C$9,VLOOKUP($H16,'Color Key'!$B$11:$D$17,2,FALSE)),"")</f>
        <v/>
      </c>
      <c r="AL16" s="32" t="str">
        <f>IF(AND($C16&lt;AM$4,$D16&gt;(AL$4-1)),IF($H16="",'Color Key'!$C$9,VLOOKUP($H16,'Color Key'!$B$11:$D$17,2,FALSE)),"")</f>
        <v/>
      </c>
      <c r="AM16" s="32" t="str">
        <f>IF(AND($C16&lt;AN$4,$D16&gt;(AM$4-1)),IF($H16="",'Color Key'!$C$9,VLOOKUP($H16,'Color Key'!$B$11:$D$17,2,FALSE)),"")</f>
        <v/>
      </c>
      <c r="AN16" s="63" t="str">
        <f>IF(AND($C16&lt;AO$4,$D16&gt;(AN$4-1)),IF($H16="",'Color Key'!$C$9,VLOOKUP($H16,'Color Key'!$B$11:$D$17,2,FALSE)),"")</f>
        <v/>
      </c>
      <c r="AO16" s="64" t="str">
        <f>IF(AND($C16&lt;AP$4,$D16&gt;(AO$4-1)),IF($H16="",'Color Key'!$C$9,VLOOKUP($H16,'Color Key'!$B$11:$D$17,2,FALSE)),"")</f>
        <v/>
      </c>
      <c r="AP16" s="64" t="str">
        <f>IF(AND($C16&lt;AQ$4,$D16&gt;(AP$4-1)),IF($H16="",'Color Key'!$C$9,VLOOKUP($H16,'Color Key'!$B$11:$D$17,2,FALSE)),"")</f>
        <v/>
      </c>
      <c r="AQ16" s="64" t="str">
        <f>IF(AND($C16&lt;AR$4,$D16&gt;(AQ$4-1)),IF($H16="",'Color Key'!$C$9,VLOOKUP($H16,'Color Key'!$B$11:$D$17,2,FALSE)),"")</f>
        <v/>
      </c>
      <c r="AR16" s="64" t="str">
        <f>IF(AND($C16&lt;AS$4,$D16&gt;(AR$4-1)),IF($H16="",'Color Key'!$C$9,VLOOKUP($H16,'Color Key'!$B$11:$D$17,2,FALSE)),"")</f>
        <v/>
      </c>
      <c r="AS16" s="51" t="str">
        <f>IF(AND($C16&lt;AT$4,$D16&gt;(AS$4-1)),IF($H16="",'Color Key'!$C$9,VLOOKUP($H16,'Color Key'!$B$11:$D$17,2,FALSE)),"")</f>
        <v/>
      </c>
      <c r="AT16" s="32" t="str">
        <f>IF(AND($C16&lt;AU$4,$D16&gt;(AT$4-1)),IF($H16="",'Color Key'!$C$9,VLOOKUP($H16,'Color Key'!$B$11:$D$17,2,FALSE)),"")</f>
        <v/>
      </c>
      <c r="AU16" s="32" t="str">
        <f>IF(AND($C16&lt;AV$4,$D16&gt;(AU$4-1)),IF($H16="",'Color Key'!$C$9,VLOOKUP($H16,'Color Key'!$B$11:$D$17,2,FALSE)),"")</f>
        <v/>
      </c>
      <c r="AV16" s="32" t="str">
        <f>IF(AND($C16&lt;AW$4,$D16&gt;(AV$4-1)),IF($H16="",'Color Key'!$C$9,VLOOKUP($H16,'Color Key'!$B$11:$D$17,2,FALSE)),"")</f>
        <v/>
      </c>
    </row>
    <row r="17" spans="15:48" ht="15.75" customHeight="1">
      <c r="O17" s="51" t="str">
        <f>IF(AND($C17&lt;P$4,$D17&gt;(O$4-1)),IF($H17="",'Color Key'!$C$9,VLOOKUP($H17,'Color Key'!$B$11:$D$17,2,FALSE)),"")</f>
        <v/>
      </c>
      <c r="P17" s="32" t="str">
        <f>IF(AND($C17&lt;Q$4,$D17&gt;(P$4-1)),IF($H17="",'Color Key'!$C$9,VLOOKUP($H17,'Color Key'!$B$11:$D$17,2,FALSE)),"")</f>
        <v/>
      </c>
      <c r="Q17" s="32" t="str">
        <f>IF(AND($C17&lt;R$4,$D17&gt;(Q$4-1)),IF($H17="",'Color Key'!$C$9,VLOOKUP($H17,'Color Key'!$B$11:$D$17,2,FALSE)),"")</f>
        <v/>
      </c>
      <c r="R17" s="32" t="str">
        <f>IF(AND($C17&lt;S$4,$D17&gt;(R$4-1)),IF($H17="",'Color Key'!$C$9,VLOOKUP($H17,'Color Key'!$B$11:$D$17,2,FALSE)),"")</f>
        <v/>
      </c>
      <c r="S17" s="62" t="str">
        <f>IF(AND($C17&lt;T$4,$D17&gt;(S$4-1)),IF($H17="",'Color Key'!$C$9,VLOOKUP($H17,'Color Key'!$B$11:$D$17,2,FALSE)),"")</f>
        <v/>
      </c>
      <c r="T17" s="85" t="str">
        <f>IF(AND($C17&lt;U$4,$D17&gt;(T$4-1)),IF($H17="",'Color Key'!$C$9,VLOOKUP($H17,'Color Key'!$B$11:$D$17,2,FALSE)),"")</f>
        <v/>
      </c>
      <c r="U17" s="86" t="str">
        <f>IF(AND($C17&lt;V$4,$D17&gt;(U$4-1)),IF($H17="",'Color Key'!$C$9,VLOOKUP($H17,'Color Key'!$B$11:$D$17,2,FALSE)),"")</f>
        <v/>
      </c>
      <c r="V17" s="86" t="str">
        <f>IF(AND($C17&lt;W$4,$D17&gt;(V$4-1)),IF($H17="",'Color Key'!$C$9,VLOOKUP($H17,'Color Key'!$B$11:$D$17,2,FALSE)),"")</f>
        <v/>
      </c>
      <c r="W17" s="86" t="str">
        <f>IF(AND($C17&lt;X$4,$D17&gt;(W$4-1)),IF($H17="",'Color Key'!$C$9,VLOOKUP($H17,'Color Key'!$B$11:$D$17,2,FALSE)),"")</f>
        <v/>
      </c>
      <c r="X17" s="86" t="str">
        <f>IF(AND($C17&lt;Y$4,$D17&gt;(X$4-1)),IF($H17="",'Color Key'!$C$9,VLOOKUP($H17,'Color Key'!$B$11:$D$17,2,FALSE)),"")</f>
        <v/>
      </c>
      <c r="Y17" s="51" t="str">
        <f>IF(AND($C17&lt;Z$4,$D17&gt;(Y$4-1)),IF($H17="",'Color Key'!$C$9,VLOOKUP($H17,'Color Key'!$B$11:$D$17,2,FALSE)),"")</f>
        <v/>
      </c>
      <c r="Z17" s="32" t="str">
        <f>IF(AND($C17&lt;AA$4,$D17&gt;(Z$4-1)),IF($H17="",'Color Key'!$C$9,VLOOKUP($H17,'Color Key'!$B$11:$D$17,2,FALSE)),"")</f>
        <v/>
      </c>
      <c r="AA17" s="32" t="str">
        <f>IF(AND($C17&lt;AB$4,$D17&gt;(AA$4-1)),IF($H17="",'Color Key'!$C$9,VLOOKUP($H17,'Color Key'!$B$11:$D$17,2,FALSE)),"")</f>
        <v/>
      </c>
      <c r="AB17" s="32" t="str">
        <f>IF(AND($C17&lt;AC$4,$D17&gt;(AB$4-1)),IF($H17="",'Color Key'!$C$9,VLOOKUP($H17,'Color Key'!$B$11:$D$17,2,FALSE)),"")</f>
        <v/>
      </c>
      <c r="AC17" s="32" t="str">
        <f>IF(AND($C17&lt;AD$4,$D17&gt;(AC$4-1)),IF($H17="",'Color Key'!$C$9,VLOOKUP($H17,'Color Key'!$B$11:$D$17,2,FALSE)),"")</f>
        <v/>
      </c>
      <c r="AD17" s="63" t="str">
        <f>IF(AND($C17&lt;AE$4,$D17&gt;(AD$4-1)),IF($H17="",'Color Key'!$C$9,VLOOKUP($H17,'Color Key'!$B$11:$D$17,2,FALSE)),"")</f>
        <v/>
      </c>
      <c r="AE17" s="64" t="str">
        <f>IF(AND($C17&lt;AF$4,$D17&gt;(AE$4-1)),IF($H17="",'Color Key'!$C$9,VLOOKUP($H17,'Color Key'!$B$11:$D$17,2,FALSE)),"")</f>
        <v/>
      </c>
      <c r="AF17" s="64" t="str">
        <f>IF(AND($C17&lt;AG$4,$D17&gt;(AF$4-1)),IF($H17="",'Color Key'!$C$9,VLOOKUP($H17,'Color Key'!$B$11:$D$17,2,FALSE)),"")</f>
        <v/>
      </c>
      <c r="AG17" s="64" t="str">
        <f>IF(AND($C17&lt;AH$4,$D17&gt;(AG$4-1)),IF($H17="",'Color Key'!$C$9,VLOOKUP($H17,'Color Key'!$B$11:$D$17,2,FALSE)),"")</f>
        <v/>
      </c>
      <c r="AH17" s="64" t="str">
        <f>IF(AND($C17&lt;AI$4,$D17&gt;(AH$4-1)),IF($H17="",'Color Key'!$C$9,VLOOKUP($H17,'Color Key'!$B$11:$D$17,2,FALSE)),"")</f>
        <v/>
      </c>
      <c r="AI17" s="51" t="str">
        <f>IF(AND($C17&lt;AJ$4,$D17&gt;(AI$4-1)),IF($H17="",'Color Key'!$C$9,VLOOKUP($H17,'Color Key'!$B$11:$D$17,2,FALSE)),"")</f>
        <v/>
      </c>
      <c r="AJ17" s="32" t="str">
        <f>IF(AND($C17&lt;AK$4,$D17&gt;(AJ$4-1)),IF($H17="",'Color Key'!$C$9,VLOOKUP($H17,'Color Key'!$B$11:$D$17,2,FALSE)),"")</f>
        <v/>
      </c>
      <c r="AK17" s="32" t="str">
        <f>IF(AND($C17&lt;AL$4,$D17&gt;(AK$4-1)),IF($H17="",'Color Key'!$C$9,VLOOKUP($H17,'Color Key'!$B$11:$D$17,2,FALSE)),"")</f>
        <v/>
      </c>
      <c r="AL17" s="32" t="str">
        <f>IF(AND($C17&lt;AM$4,$D17&gt;(AL$4-1)),IF($H17="",'Color Key'!$C$9,VLOOKUP($H17,'Color Key'!$B$11:$D$17,2,FALSE)),"")</f>
        <v/>
      </c>
      <c r="AM17" s="32" t="str">
        <f>IF(AND($C17&lt;AN$4,$D17&gt;(AM$4-1)),IF($H17="",'Color Key'!$C$9,VLOOKUP($H17,'Color Key'!$B$11:$D$17,2,FALSE)),"")</f>
        <v/>
      </c>
      <c r="AN17" s="63" t="str">
        <f>IF(AND($C17&lt;AO$4,$D17&gt;(AN$4-1)),IF($H17="",'Color Key'!$C$9,VLOOKUP($H17,'Color Key'!$B$11:$D$17,2,FALSE)),"")</f>
        <v/>
      </c>
      <c r="AO17" s="64" t="str">
        <f>IF(AND($C17&lt;AP$4,$D17&gt;(AO$4-1)),IF($H17="",'Color Key'!$C$9,VLOOKUP($H17,'Color Key'!$B$11:$D$17,2,FALSE)),"")</f>
        <v/>
      </c>
      <c r="AP17" s="64" t="str">
        <f>IF(AND($C17&lt;AQ$4,$D17&gt;(AP$4-1)),IF($H17="",'Color Key'!$C$9,VLOOKUP($H17,'Color Key'!$B$11:$D$17,2,FALSE)),"")</f>
        <v/>
      </c>
      <c r="AQ17" s="64" t="str">
        <f>IF(AND($C17&lt;AR$4,$D17&gt;(AQ$4-1)),IF($H17="",'Color Key'!$C$9,VLOOKUP($H17,'Color Key'!$B$11:$D$17,2,FALSE)),"")</f>
        <v/>
      </c>
      <c r="AR17" s="64" t="str">
        <f>IF(AND($C17&lt;AS$4,$D17&gt;(AR$4-1)),IF($H17="",'Color Key'!$C$9,VLOOKUP($H17,'Color Key'!$B$11:$D$17,2,FALSE)),"")</f>
        <v/>
      </c>
      <c r="AS17" s="51" t="str">
        <f>IF(AND($C17&lt;AT$4,$D17&gt;(AS$4-1)),IF($H17="",'Color Key'!$C$9,VLOOKUP($H17,'Color Key'!$B$11:$D$17,2,FALSE)),"")</f>
        <v/>
      </c>
      <c r="AT17" s="32" t="str">
        <f>IF(AND($C17&lt;AU$4,$D17&gt;(AT$4-1)),IF($H17="",'Color Key'!$C$9,VLOOKUP($H17,'Color Key'!$B$11:$D$17,2,FALSE)),"")</f>
        <v/>
      </c>
      <c r="AU17" s="32" t="str">
        <f>IF(AND($C17&lt;AV$4,$D17&gt;(AU$4-1)),IF($H17="",'Color Key'!$C$9,VLOOKUP($H17,'Color Key'!$B$11:$D$17,2,FALSE)),"")</f>
        <v/>
      </c>
      <c r="AV17" s="32" t="str">
        <f>IF(AND($C17&lt;AW$4,$D17&gt;(AV$4-1)),IF($H17="",'Color Key'!$C$9,VLOOKUP($H17,'Color Key'!$B$11:$D$17,2,FALSE)),"")</f>
        <v/>
      </c>
    </row>
    <row r="18" spans="15:48" ht="15.75" customHeight="1">
      <c r="O18" s="51" t="str">
        <f>IF(AND($C18&lt;P$4,$D18&gt;(O$4-1)),IF($H18="",'Color Key'!$C$9,VLOOKUP($H18,'Color Key'!$B$11:$D$17,2,FALSE)),"")</f>
        <v/>
      </c>
      <c r="P18" s="32" t="str">
        <f>IF(AND($C18&lt;Q$4,$D18&gt;(P$4-1)),IF($H18="",'Color Key'!$C$9,VLOOKUP($H18,'Color Key'!$B$11:$D$17,2,FALSE)),"")</f>
        <v/>
      </c>
      <c r="Q18" s="32" t="str">
        <f>IF(AND($C18&lt;R$4,$D18&gt;(Q$4-1)),IF($H18="",'Color Key'!$C$9,VLOOKUP($H18,'Color Key'!$B$11:$D$17,2,FALSE)),"")</f>
        <v/>
      </c>
      <c r="R18" s="32" t="str">
        <f>IF(AND($C18&lt;S$4,$D18&gt;(R$4-1)),IF($H18="",'Color Key'!$C$9,VLOOKUP($H18,'Color Key'!$B$11:$D$17,2,FALSE)),"")</f>
        <v/>
      </c>
      <c r="S18" s="62" t="str">
        <f>IF(AND($C18&lt;T$4,$D18&gt;(S$4-1)),IF($H18="",'Color Key'!$C$9,VLOOKUP($H18,'Color Key'!$B$11:$D$17,2,FALSE)),"")</f>
        <v/>
      </c>
      <c r="T18" s="85" t="str">
        <f>IF(AND($C18&lt;U$4,$D18&gt;(T$4-1)),IF($H18="",'Color Key'!$C$9,VLOOKUP($H18,'Color Key'!$B$11:$D$17,2,FALSE)),"")</f>
        <v/>
      </c>
      <c r="U18" s="86" t="str">
        <f>IF(AND($C18&lt;V$4,$D18&gt;(U$4-1)),IF($H18="",'Color Key'!$C$9,VLOOKUP($H18,'Color Key'!$B$11:$D$17,2,FALSE)),"")</f>
        <v/>
      </c>
      <c r="V18" s="86" t="str">
        <f>IF(AND($C18&lt;W$4,$D18&gt;(V$4-1)),IF($H18="",'Color Key'!$C$9,VLOOKUP($H18,'Color Key'!$B$11:$D$17,2,FALSE)),"")</f>
        <v/>
      </c>
      <c r="W18" s="86" t="str">
        <f>IF(AND($C18&lt;X$4,$D18&gt;(W$4-1)),IF($H18="",'Color Key'!$C$9,VLOOKUP($H18,'Color Key'!$B$11:$D$17,2,FALSE)),"")</f>
        <v/>
      </c>
      <c r="X18" s="86" t="str">
        <f>IF(AND($C18&lt;Y$4,$D18&gt;(X$4-1)),IF($H18="",'Color Key'!$C$9,VLOOKUP($H18,'Color Key'!$B$11:$D$17,2,FALSE)),"")</f>
        <v/>
      </c>
      <c r="Y18" s="51" t="str">
        <f>IF(AND($C18&lt;Z$4,$D18&gt;(Y$4-1)),IF($H18="",'Color Key'!$C$9,VLOOKUP($H18,'Color Key'!$B$11:$D$17,2,FALSE)),"")</f>
        <v/>
      </c>
      <c r="Z18" s="32" t="str">
        <f>IF(AND($C18&lt;AA$4,$D18&gt;(Z$4-1)),IF($H18="",'Color Key'!$C$9,VLOOKUP($H18,'Color Key'!$B$11:$D$17,2,FALSE)),"")</f>
        <v/>
      </c>
      <c r="AA18" s="32" t="str">
        <f>IF(AND($C18&lt;AB$4,$D18&gt;(AA$4-1)),IF($H18="",'Color Key'!$C$9,VLOOKUP($H18,'Color Key'!$B$11:$D$17,2,FALSE)),"")</f>
        <v/>
      </c>
      <c r="AB18" s="32" t="str">
        <f>IF(AND($C18&lt;AC$4,$D18&gt;(AB$4-1)),IF($H18="",'Color Key'!$C$9,VLOOKUP($H18,'Color Key'!$B$11:$D$17,2,FALSE)),"")</f>
        <v/>
      </c>
      <c r="AC18" s="32" t="str">
        <f>IF(AND($C18&lt;AD$4,$D18&gt;(AC$4-1)),IF($H18="",'Color Key'!$C$9,VLOOKUP($H18,'Color Key'!$B$11:$D$17,2,FALSE)),"")</f>
        <v/>
      </c>
      <c r="AD18" s="63" t="str">
        <f>IF(AND($C18&lt;AE$4,$D18&gt;(AD$4-1)),IF($H18="",'Color Key'!$C$9,VLOOKUP($H18,'Color Key'!$B$11:$D$17,2,FALSE)),"")</f>
        <v/>
      </c>
      <c r="AE18" s="64" t="str">
        <f>IF(AND($C18&lt;AF$4,$D18&gt;(AE$4-1)),IF($H18="",'Color Key'!$C$9,VLOOKUP($H18,'Color Key'!$B$11:$D$17,2,FALSE)),"")</f>
        <v/>
      </c>
      <c r="AF18" s="64" t="str">
        <f>IF(AND($C18&lt;AG$4,$D18&gt;(AF$4-1)),IF($H18="",'Color Key'!$C$9,VLOOKUP($H18,'Color Key'!$B$11:$D$17,2,FALSE)),"")</f>
        <v/>
      </c>
      <c r="AG18" s="64" t="str">
        <f>IF(AND($C18&lt;AH$4,$D18&gt;(AG$4-1)),IF($H18="",'Color Key'!$C$9,VLOOKUP($H18,'Color Key'!$B$11:$D$17,2,FALSE)),"")</f>
        <v/>
      </c>
      <c r="AH18" s="64" t="str">
        <f>IF(AND($C18&lt;AI$4,$D18&gt;(AH$4-1)),IF($H18="",'Color Key'!$C$9,VLOOKUP($H18,'Color Key'!$B$11:$D$17,2,FALSE)),"")</f>
        <v/>
      </c>
      <c r="AI18" s="51" t="str">
        <f>IF(AND($C18&lt;AJ$4,$D18&gt;(AI$4-1)),IF($H18="",'Color Key'!$C$9,VLOOKUP($H18,'Color Key'!$B$11:$D$17,2,FALSE)),"")</f>
        <v/>
      </c>
      <c r="AJ18" s="32" t="str">
        <f>IF(AND($C18&lt;AK$4,$D18&gt;(AJ$4-1)),IF($H18="",'Color Key'!$C$9,VLOOKUP($H18,'Color Key'!$B$11:$D$17,2,FALSE)),"")</f>
        <v/>
      </c>
      <c r="AK18" s="32" t="str">
        <f>IF(AND($C18&lt;AL$4,$D18&gt;(AK$4-1)),IF($H18="",'Color Key'!$C$9,VLOOKUP($H18,'Color Key'!$B$11:$D$17,2,FALSE)),"")</f>
        <v/>
      </c>
      <c r="AL18" s="32" t="str">
        <f>IF(AND($C18&lt;AM$4,$D18&gt;(AL$4-1)),IF($H18="",'Color Key'!$C$9,VLOOKUP($H18,'Color Key'!$B$11:$D$17,2,FALSE)),"")</f>
        <v/>
      </c>
      <c r="AM18" s="32" t="str">
        <f>IF(AND($C18&lt;AN$4,$D18&gt;(AM$4-1)),IF($H18="",'Color Key'!$C$9,VLOOKUP($H18,'Color Key'!$B$11:$D$17,2,FALSE)),"")</f>
        <v/>
      </c>
      <c r="AN18" s="63" t="str">
        <f>IF(AND($C18&lt;AO$4,$D18&gt;(AN$4-1)),IF($H18="",'Color Key'!$C$9,VLOOKUP($H18,'Color Key'!$B$11:$D$17,2,FALSE)),"")</f>
        <v/>
      </c>
      <c r="AO18" s="64" t="str">
        <f>IF(AND($C18&lt;AP$4,$D18&gt;(AO$4-1)),IF($H18="",'Color Key'!$C$9,VLOOKUP($H18,'Color Key'!$B$11:$D$17,2,FALSE)),"")</f>
        <v/>
      </c>
      <c r="AP18" s="64" t="str">
        <f>IF(AND($C18&lt;AQ$4,$D18&gt;(AP$4-1)),IF($H18="",'Color Key'!$C$9,VLOOKUP($H18,'Color Key'!$B$11:$D$17,2,FALSE)),"")</f>
        <v/>
      </c>
      <c r="AQ18" s="64" t="str">
        <f>IF(AND($C18&lt;AR$4,$D18&gt;(AQ$4-1)),IF($H18="",'Color Key'!$C$9,VLOOKUP($H18,'Color Key'!$B$11:$D$17,2,FALSE)),"")</f>
        <v/>
      </c>
      <c r="AR18" s="64" t="str">
        <f>IF(AND($C18&lt;AS$4,$D18&gt;(AR$4-1)),IF($H18="",'Color Key'!$C$9,VLOOKUP($H18,'Color Key'!$B$11:$D$17,2,FALSE)),"")</f>
        <v/>
      </c>
      <c r="AS18" s="51" t="str">
        <f>IF(AND($C18&lt;AT$4,$D18&gt;(AS$4-1)),IF($H18="",'Color Key'!$C$9,VLOOKUP($H18,'Color Key'!$B$11:$D$17,2,FALSE)),"")</f>
        <v/>
      </c>
      <c r="AT18" s="32" t="str">
        <f>IF(AND($C18&lt;AU$4,$D18&gt;(AT$4-1)),IF($H18="",'Color Key'!$C$9,VLOOKUP($H18,'Color Key'!$B$11:$D$17,2,FALSE)),"")</f>
        <v/>
      </c>
      <c r="AU18" s="32" t="str">
        <f>IF(AND($C18&lt;AV$4,$D18&gt;(AU$4-1)),IF($H18="",'Color Key'!$C$9,VLOOKUP($H18,'Color Key'!$B$11:$D$17,2,FALSE)),"")</f>
        <v/>
      </c>
      <c r="AV18" s="32" t="str">
        <f>IF(AND($C18&lt;AW$4,$D18&gt;(AV$4-1)),IF($H18="",'Color Key'!$C$9,VLOOKUP($H18,'Color Key'!$B$11:$D$17,2,FALSE)),"")</f>
        <v/>
      </c>
    </row>
    <row r="19" spans="15:48" ht="15.75" customHeight="1">
      <c r="O19" s="51" t="str">
        <f>IF(AND($C19&lt;P$4,$D19&gt;(O$4-1)),IF($H19="",'Color Key'!$C$9,VLOOKUP($H19,'Color Key'!$B$11:$D$17,2,FALSE)),"")</f>
        <v/>
      </c>
      <c r="P19" s="32" t="str">
        <f>IF(AND($C19&lt;Q$4,$D19&gt;(P$4-1)),IF($H19="",'Color Key'!$C$9,VLOOKUP($H19,'Color Key'!$B$11:$D$17,2,FALSE)),"")</f>
        <v/>
      </c>
      <c r="Q19" s="32" t="str">
        <f>IF(AND($C19&lt;R$4,$D19&gt;(Q$4-1)),IF($H19="",'Color Key'!$C$9,VLOOKUP($H19,'Color Key'!$B$11:$D$17,2,FALSE)),"")</f>
        <v/>
      </c>
      <c r="R19" s="32" t="str">
        <f>IF(AND($C19&lt;S$4,$D19&gt;(R$4-1)),IF($H19="",'Color Key'!$C$9,VLOOKUP($H19,'Color Key'!$B$11:$D$17,2,FALSE)),"")</f>
        <v/>
      </c>
      <c r="S19" s="62" t="str">
        <f>IF(AND($C19&lt;T$4,$D19&gt;(S$4-1)),IF($H19="",'Color Key'!$C$9,VLOOKUP($H19,'Color Key'!$B$11:$D$17,2,FALSE)),"")</f>
        <v/>
      </c>
      <c r="T19" s="85" t="str">
        <f>IF(AND($C19&lt;U$4,$D19&gt;(T$4-1)),IF($H19="",'Color Key'!$C$9,VLOOKUP($H19,'Color Key'!$B$11:$D$17,2,FALSE)),"")</f>
        <v/>
      </c>
      <c r="U19" s="86" t="str">
        <f>IF(AND($C19&lt;V$4,$D19&gt;(U$4-1)),IF($H19="",'Color Key'!$C$9,VLOOKUP($H19,'Color Key'!$B$11:$D$17,2,FALSE)),"")</f>
        <v/>
      </c>
      <c r="V19" s="86" t="str">
        <f>IF(AND($C19&lt;W$4,$D19&gt;(V$4-1)),IF($H19="",'Color Key'!$C$9,VLOOKUP($H19,'Color Key'!$B$11:$D$17,2,FALSE)),"")</f>
        <v/>
      </c>
      <c r="W19" s="86" t="str">
        <f>IF(AND($C19&lt;X$4,$D19&gt;(W$4-1)),IF($H19="",'Color Key'!$C$9,VLOOKUP($H19,'Color Key'!$B$11:$D$17,2,FALSE)),"")</f>
        <v/>
      </c>
      <c r="X19" s="86" t="str">
        <f>IF(AND($C19&lt;Y$4,$D19&gt;(X$4-1)),IF($H19="",'Color Key'!$C$9,VLOOKUP($H19,'Color Key'!$B$11:$D$17,2,FALSE)),"")</f>
        <v/>
      </c>
      <c r="Y19" s="51" t="str">
        <f>IF(AND($C19&lt;Z$4,$D19&gt;(Y$4-1)),IF($H19="",'Color Key'!$C$9,VLOOKUP($H19,'Color Key'!$B$11:$D$17,2,FALSE)),"")</f>
        <v/>
      </c>
      <c r="Z19" s="32" t="str">
        <f>IF(AND($C19&lt;AA$4,$D19&gt;(Z$4-1)),IF($H19="",'Color Key'!$C$9,VLOOKUP($H19,'Color Key'!$B$11:$D$17,2,FALSE)),"")</f>
        <v/>
      </c>
      <c r="AA19" s="32" t="str">
        <f>IF(AND($C19&lt;AB$4,$D19&gt;(AA$4-1)),IF($H19="",'Color Key'!$C$9,VLOOKUP($H19,'Color Key'!$B$11:$D$17,2,FALSE)),"")</f>
        <v/>
      </c>
      <c r="AB19" s="32" t="str">
        <f>IF(AND($C19&lt;AC$4,$D19&gt;(AB$4-1)),IF($H19="",'Color Key'!$C$9,VLOOKUP($H19,'Color Key'!$B$11:$D$17,2,FALSE)),"")</f>
        <v/>
      </c>
      <c r="AC19" s="32" t="str">
        <f>IF(AND($C19&lt;AD$4,$D19&gt;(AC$4-1)),IF($H19="",'Color Key'!$C$9,VLOOKUP($H19,'Color Key'!$B$11:$D$17,2,FALSE)),"")</f>
        <v/>
      </c>
      <c r="AD19" s="63" t="str">
        <f>IF(AND($C19&lt;AE$4,$D19&gt;(AD$4-1)),IF($H19="",'Color Key'!$C$9,VLOOKUP($H19,'Color Key'!$B$11:$D$17,2,FALSE)),"")</f>
        <v/>
      </c>
      <c r="AE19" s="64" t="str">
        <f>IF(AND($C19&lt;AF$4,$D19&gt;(AE$4-1)),IF($H19="",'Color Key'!$C$9,VLOOKUP($H19,'Color Key'!$B$11:$D$17,2,FALSE)),"")</f>
        <v/>
      </c>
      <c r="AF19" s="64" t="str">
        <f>IF(AND($C19&lt;AG$4,$D19&gt;(AF$4-1)),IF($H19="",'Color Key'!$C$9,VLOOKUP($H19,'Color Key'!$B$11:$D$17,2,FALSE)),"")</f>
        <v/>
      </c>
      <c r="AG19" s="64" t="str">
        <f>IF(AND($C19&lt;AH$4,$D19&gt;(AG$4-1)),IF($H19="",'Color Key'!$C$9,VLOOKUP($H19,'Color Key'!$B$11:$D$17,2,FALSE)),"")</f>
        <v/>
      </c>
      <c r="AH19" s="64" t="str">
        <f>IF(AND($C19&lt;AI$4,$D19&gt;(AH$4-1)),IF($H19="",'Color Key'!$C$9,VLOOKUP($H19,'Color Key'!$B$11:$D$17,2,FALSE)),"")</f>
        <v/>
      </c>
      <c r="AI19" s="51" t="str">
        <f>IF(AND($C19&lt;AJ$4,$D19&gt;(AI$4-1)),IF($H19="",'Color Key'!$C$9,VLOOKUP($H19,'Color Key'!$B$11:$D$17,2,FALSE)),"")</f>
        <v/>
      </c>
      <c r="AJ19" s="32" t="str">
        <f>IF(AND($C19&lt;AK$4,$D19&gt;(AJ$4-1)),IF($H19="",'Color Key'!$C$9,VLOOKUP($H19,'Color Key'!$B$11:$D$17,2,FALSE)),"")</f>
        <v/>
      </c>
      <c r="AK19" s="32" t="str">
        <f>IF(AND($C19&lt;AL$4,$D19&gt;(AK$4-1)),IF($H19="",'Color Key'!$C$9,VLOOKUP($H19,'Color Key'!$B$11:$D$17,2,FALSE)),"")</f>
        <v/>
      </c>
      <c r="AL19" s="32" t="str">
        <f>IF(AND($C19&lt;AM$4,$D19&gt;(AL$4-1)),IF($H19="",'Color Key'!$C$9,VLOOKUP($H19,'Color Key'!$B$11:$D$17,2,FALSE)),"")</f>
        <v/>
      </c>
      <c r="AM19" s="32" t="str">
        <f>IF(AND($C19&lt;AN$4,$D19&gt;(AM$4-1)),IF($H19="",'Color Key'!$C$9,VLOOKUP($H19,'Color Key'!$B$11:$D$17,2,FALSE)),"")</f>
        <v/>
      </c>
      <c r="AN19" s="63" t="str">
        <f>IF(AND($C19&lt;AO$4,$D19&gt;(AN$4-1)),IF($H19="",'Color Key'!$C$9,VLOOKUP($H19,'Color Key'!$B$11:$D$17,2,FALSE)),"")</f>
        <v/>
      </c>
      <c r="AO19" s="64" t="str">
        <f>IF(AND($C19&lt;AP$4,$D19&gt;(AO$4-1)),IF($H19="",'Color Key'!$C$9,VLOOKUP($H19,'Color Key'!$B$11:$D$17,2,FALSE)),"")</f>
        <v/>
      </c>
      <c r="AP19" s="64" t="str">
        <f>IF(AND($C19&lt;AQ$4,$D19&gt;(AP$4-1)),IF($H19="",'Color Key'!$C$9,VLOOKUP($H19,'Color Key'!$B$11:$D$17,2,FALSE)),"")</f>
        <v/>
      </c>
      <c r="AQ19" s="64" t="str">
        <f>IF(AND($C19&lt;AR$4,$D19&gt;(AQ$4-1)),IF($H19="",'Color Key'!$C$9,VLOOKUP($H19,'Color Key'!$B$11:$D$17,2,FALSE)),"")</f>
        <v/>
      </c>
      <c r="AR19" s="64" t="str">
        <f>IF(AND($C19&lt;AS$4,$D19&gt;(AR$4-1)),IF($H19="",'Color Key'!$C$9,VLOOKUP($H19,'Color Key'!$B$11:$D$17,2,FALSE)),"")</f>
        <v/>
      </c>
      <c r="AS19" s="51" t="str">
        <f>IF(AND($C19&lt;AT$4,$D19&gt;(AS$4-1)),IF($H19="",'Color Key'!$C$9,VLOOKUP($H19,'Color Key'!$B$11:$D$17,2,FALSE)),"")</f>
        <v/>
      </c>
      <c r="AT19" s="32" t="str">
        <f>IF(AND($C19&lt;AU$4,$D19&gt;(AT$4-1)),IF($H19="",'Color Key'!$C$9,VLOOKUP($H19,'Color Key'!$B$11:$D$17,2,FALSE)),"")</f>
        <v/>
      </c>
      <c r="AU19" s="32" t="str">
        <f>IF(AND($C19&lt;AV$4,$D19&gt;(AU$4-1)),IF($H19="",'Color Key'!$C$9,VLOOKUP($H19,'Color Key'!$B$11:$D$17,2,FALSE)),"")</f>
        <v/>
      </c>
      <c r="AV19" s="32" t="str">
        <f>IF(AND($C19&lt;AW$4,$D19&gt;(AV$4-1)),IF($H19="",'Color Key'!$C$9,VLOOKUP($H19,'Color Key'!$B$11:$D$17,2,FALSE)),"")</f>
        <v/>
      </c>
    </row>
    <row r="20" spans="15:48" ht="15.75" customHeight="1">
      <c r="O20" s="51" t="str">
        <f>IF(AND($C20&lt;P$4,$D20&gt;(O$4-1)),IF($H20="",'Color Key'!$C$9,VLOOKUP($H20,'Color Key'!$B$11:$D$17,2,FALSE)),"")</f>
        <v/>
      </c>
      <c r="P20" s="32" t="str">
        <f>IF(AND($C20&lt;Q$4,$D20&gt;(P$4-1)),IF($H20="",'Color Key'!$C$9,VLOOKUP($H20,'Color Key'!$B$11:$D$17,2,FALSE)),"")</f>
        <v/>
      </c>
      <c r="Q20" s="32" t="str">
        <f>IF(AND($C20&lt;R$4,$D20&gt;(Q$4-1)),IF($H20="",'Color Key'!$C$9,VLOOKUP($H20,'Color Key'!$B$11:$D$17,2,FALSE)),"")</f>
        <v/>
      </c>
      <c r="R20" s="32" t="str">
        <f>IF(AND($C20&lt;S$4,$D20&gt;(R$4-1)),IF($H20="",'Color Key'!$C$9,VLOOKUP($H20,'Color Key'!$B$11:$D$17,2,FALSE)),"")</f>
        <v/>
      </c>
      <c r="S20" s="62" t="str">
        <f>IF(AND($C20&lt;T$4,$D20&gt;(S$4-1)),IF($H20="",'Color Key'!$C$9,VLOOKUP($H20,'Color Key'!$B$11:$D$17,2,FALSE)),"")</f>
        <v/>
      </c>
      <c r="T20" s="85" t="str">
        <f>IF(AND($C20&lt;U$4,$D20&gt;(T$4-1)),IF($H20="",'Color Key'!$C$9,VLOOKUP($H20,'Color Key'!$B$11:$D$17,2,FALSE)),"")</f>
        <v/>
      </c>
      <c r="U20" s="86" t="str">
        <f>IF(AND($C20&lt;V$4,$D20&gt;(U$4-1)),IF($H20="",'Color Key'!$C$9,VLOOKUP($H20,'Color Key'!$B$11:$D$17,2,FALSE)),"")</f>
        <v/>
      </c>
      <c r="V20" s="86" t="str">
        <f>IF(AND($C20&lt;W$4,$D20&gt;(V$4-1)),IF($H20="",'Color Key'!$C$9,VLOOKUP($H20,'Color Key'!$B$11:$D$17,2,FALSE)),"")</f>
        <v/>
      </c>
      <c r="W20" s="86" t="str">
        <f>IF(AND($C20&lt;X$4,$D20&gt;(W$4-1)),IF($H20="",'Color Key'!$C$9,VLOOKUP($H20,'Color Key'!$B$11:$D$17,2,FALSE)),"")</f>
        <v/>
      </c>
      <c r="X20" s="86" t="str">
        <f>IF(AND($C20&lt;Y$4,$D20&gt;(X$4-1)),IF($H20="",'Color Key'!$C$9,VLOOKUP($H20,'Color Key'!$B$11:$D$17,2,FALSE)),"")</f>
        <v/>
      </c>
      <c r="Y20" s="51" t="str">
        <f>IF(AND($C20&lt;Z$4,$D20&gt;(Y$4-1)),IF($H20="",'Color Key'!$C$9,VLOOKUP($H20,'Color Key'!$B$11:$D$17,2,FALSE)),"")</f>
        <v/>
      </c>
      <c r="Z20" s="32" t="str">
        <f>IF(AND($C20&lt;AA$4,$D20&gt;(Z$4-1)),IF($H20="",'Color Key'!$C$9,VLOOKUP($H20,'Color Key'!$B$11:$D$17,2,FALSE)),"")</f>
        <v/>
      </c>
      <c r="AA20" s="32" t="str">
        <f>IF(AND($C20&lt;AB$4,$D20&gt;(AA$4-1)),IF($H20="",'Color Key'!$C$9,VLOOKUP($H20,'Color Key'!$B$11:$D$17,2,FALSE)),"")</f>
        <v/>
      </c>
      <c r="AB20" s="32" t="str">
        <f>IF(AND($C20&lt;AC$4,$D20&gt;(AB$4-1)),IF($H20="",'Color Key'!$C$9,VLOOKUP($H20,'Color Key'!$B$11:$D$17,2,FALSE)),"")</f>
        <v/>
      </c>
      <c r="AC20" s="32" t="str">
        <f>IF(AND($C20&lt;AD$4,$D20&gt;(AC$4-1)),IF($H20="",'Color Key'!$C$9,VLOOKUP($H20,'Color Key'!$B$11:$D$17,2,FALSE)),"")</f>
        <v/>
      </c>
      <c r="AD20" s="63" t="str">
        <f>IF(AND($C20&lt;AE$4,$D20&gt;(AD$4-1)),IF($H20="",'Color Key'!$C$9,VLOOKUP($H20,'Color Key'!$B$11:$D$17,2,FALSE)),"")</f>
        <v/>
      </c>
      <c r="AE20" s="64" t="str">
        <f>IF(AND($C20&lt;AF$4,$D20&gt;(AE$4-1)),IF($H20="",'Color Key'!$C$9,VLOOKUP($H20,'Color Key'!$B$11:$D$17,2,FALSE)),"")</f>
        <v/>
      </c>
      <c r="AF20" s="64" t="str">
        <f>IF(AND($C20&lt;AG$4,$D20&gt;(AF$4-1)),IF($H20="",'Color Key'!$C$9,VLOOKUP($H20,'Color Key'!$B$11:$D$17,2,FALSE)),"")</f>
        <v/>
      </c>
      <c r="AG20" s="64" t="str">
        <f>IF(AND($C20&lt;AH$4,$D20&gt;(AG$4-1)),IF($H20="",'Color Key'!$C$9,VLOOKUP($H20,'Color Key'!$B$11:$D$17,2,FALSE)),"")</f>
        <v/>
      </c>
      <c r="AH20" s="64" t="str">
        <f>IF(AND($C20&lt;AI$4,$D20&gt;(AH$4-1)),IF($H20="",'Color Key'!$C$9,VLOOKUP($H20,'Color Key'!$B$11:$D$17,2,FALSE)),"")</f>
        <v/>
      </c>
      <c r="AI20" s="51" t="str">
        <f>IF(AND($C20&lt;AJ$4,$D20&gt;(AI$4-1)),IF($H20="",'Color Key'!$C$9,VLOOKUP($H20,'Color Key'!$B$11:$D$17,2,FALSE)),"")</f>
        <v/>
      </c>
      <c r="AJ20" s="32" t="str">
        <f>IF(AND($C20&lt;AK$4,$D20&gt;(AJ$4-1)),IF($H20="",'Color Key'!$C$9,VLOOKUP($H20,'Color Key'!$B$11:$D$17,2,FALSE)),"")</f>
        <v/>
      </c>
      <c r="AK20" s="32" t="str">
        <f>IF(AND($C20&lt;AL$4,$D20&gt;(AK$4-1)),IF($H20="",'Color Key'!$C$9,VLOOKUP($H20,'Color Key'!$B$11:$D$17,2,FALSE)),"")</f>
        <v/>
      </c>
      <c r="AL20" s="32" t="str">
        <f>IF(AND($C20&lt;AM$4,$D20&gt;(AL$4-1)),IF($H20="",'Color Key'!$C$9,VLOOKUP($H20,'Color Key'!$B$11:$D$17,2,FALSE)),"")</f>
        <v/>
      </c>
      <c r="AM20" s="32" t="str">
        <f>IF(AND($C20&lt;AN$4,$D20&gt;(AM$4-1)),IF($H20="",'Color Key'!$C$9,VLOOKUP($H20,'Color Key'!$B$11:$D$17,2,FALSE)),"")</f>
        <v/>
      </c>
      <c r="AN20" s="63" t="str">
        <f>IF(AND($C20&lt;AO$4,$D20&gt;(AN$4-1)),IF($H20="",'Color Key'!$C$9,VLOOKUP($H20,'Color Key'!$B$11:$D$17,2,FALSE)),"")</f>
        <v/>
      </c>
      <c r="AO20" s="64" t="str">
        <f>IF(AND($C20&lt;AP$4,$D20&gt;(AO$4-1)),IF($H20="",'Color Key'!$C$9,VLOOKUP($H20,'Color Key'!$B$11:$D$17,2,FALSE)),"")</f>
        <v/>
      </c>
      <c r="AP20" s="64" t="str">
        <f>IF(AND($C20&lt;AQ$4,$D20&gt;(AP$4-1)),IF($H20="",'Color Key'!$C$9,VLOOKUP($H20,'Color Key'!$B$11:$D$17,2,FALSE)),"")</f>
        <v/>
      </c>
      <c r="AQ20" s="64" t="str">
        <f>IF(AND($C20&lt;AR$4,$D20&gt;(AQ$4-1)),IF($H20="",'Color Key'!$C$9,VLOOKUP($H20,'Color Key'!$B$11:$D$17,2,FALSE)),"")</f>
        <v/>
      </c>
      <c r="AR20" s="64" t="str">
        <f>IF(AND($C20&lt;AS$4,$D20&gt;(AR$4-1)),IF($H20="",'Color Key'!$C$9,VLOOKUP($H20,'Color Key'!$B$11:$D$17,2,FALSE)),"")</f>
        <v/>
      </c>
      <c r="AS20" s="51" t="str">
        <f>IF(AND($C20&lt;AT$4,$D20&gt;(AS$4-1)),IF($H20="",'Color Key'!$C$9,VLOOKUP($H20,'Color Key'!$B$11:$D$17,2,FALSE)),"")</f>
        <v/>
      </c>
      <c r="AT20" s="32" t="str">
        <f>IF(AND($C20&lt;AU$4,$D20&gt;(AT$4-1)),IF($H20="",'Color Key'!$C$9,VLOOKUP($H20,'Color Key'!$B$11:$D$17,2,FALSE)),"")</f>
        <v/>
      </c>
      <c r="AU20" s="32" t="str">
        <f>IF(AND($C20&lt;AV$4,$D20&gt;(AU$4-1)),IF($H20="",'Color Key'!$C$9,VLOOKUP($H20,'Color Key'!$B$11:$D$17,2,FALSE)),"")</f>
        <v/>
      </c>
      <c r="AV20" s="32" t="str">
        <f>IF(AND($C20&lt;AW$4,$D20&gt;(AV$4-1)),IF($H20="",'Color Key'!$C$9,VLOOKUP($H20,'Color Key'!$B$11:$D$17,2,FALSE)),"")</f>
        <v/>
      </c>
    </row>
    <row r="21" spans="15:48" ht="15.75" customHeight="1">
      <c r="O21" s="51" t="str">
        <f>IF(AND($C21&lt;P$4,$D21&gt;(O$4-1)),IF($H21="",'Color Key'!$C$9,VLOOKUP($H21,'Color Key'!$B$11:$D$17,2,FALSE)),"")</f>
        <v/>
      </c>
      <c r="P21" s="32" t="str">
        <f>IF(AND($C21&lt;Q$4,$D21&gt;(P$4-1)),IF($H21="",'Color Key'!$C$9,VLOOKUP($H21,'Color Key'!$B$11:$D$17,2,FALSE)),"")</f>
        <v/>
      </c>
      <c r="Q21" s="32" t="str">
        <f>IF(AND($C21&lt;R$4,$D21&gt;(Q$4-1)),IF($H21="",'Color Key'!$C$9,VLOOKUP($H21,'Color Key'!$B$11:$D$17,2,FALSE)),"")</f>
        <v/>
      </c>
      <c r="R21" s="32" t="str">
        <f>IF(AND($C21&lt;S$4,$D21&gt;(R$4-1)),IF($H21="",'Color Key'!$C$9,VLOOKUP($H21,'Color Key'!$B$11:$D$17,2,FALSE)),"")</f>
        <v/>
      </c>
      <c r="S21" s="62" t="str">
        <f>IF(AND($C21&lt;T$4,$D21&gt;(S$4-1)),IF($H21="",'Color Key'!$C$9,VLOOKUP($H21,'Color Key'!$B$11:$D$17,2,FALSE)),"")</f>
        <v/>
      </c>
      <c r="T21" s="85" t="str">
        <f>IF(AND($C21&lt;U$4,$D21&gt;(T$4-1)),IF($H21="",'Color Key'!$C$9,VLOOKUP($H21,'Color Key'!$B$11:$D$17,2,FALSE)),"")</f>
        <v/>
      </c>
      <c r="U21" s="86" t="str">
        <f>IF(AND($C21&lt;V$4,$D21&gt;(U$4-1)),IF($H21="",'Color Key'!$C$9,VLOOKUP($H21,'Color Key'!$B$11:$D$17,2,FALSE)),"")</f>
        <v/>
      </c>
      <c r="V21" s="86" t="str">
        <f>IF(AND($C21&lt;W$4,$D21&gt;(V$4-1)),IF($H21="",'Color Key'!$C$9,VLOOKUP($H21,'Color Key'!$B$11:$D$17,2,FALSE)),"")</f>
        <v/>
      </c>
      <c r="W21" s="86" t="str">
        <f>IF(AND($C21&lt;X$4,$D21&gt;(W$4-1)),IF($H21="",'Color Key'!$C$9,VLOOKUP($H21,'Color Key'!$B$11:$D$17,2,FALSE)),"")</f>
        <v/>
      </c>
      <c r="X21" s="86" t="str">
        <f>IF(AND($C21&lt;Y$4,$D21&gt;(X$4-1)),IF($H21="",'Color Key'!$C$9,VLOOKUP($H21,'Color Key'!$B$11:$D$17,2,FALSE)),"")</f>
        <v/>
      </c>
      <c r="Y21" s="51" t="str">
        <f>IF(AND($C21&lt;Z$4,$D21&gt;(Y$4-1)),IF($H21="",'Color Key'!$C$9,VLOOKUP($H21,'Color Key'!$B$11:$D$17,2,FALSE)),"")</f>
        <v/>
      </c>
      <c r="Z21" s="32" t="str">
        <f>IF(AND($C21&lt;AA$4,$D21&gt;(Z$4-1)),IF($H21="",'Color Key'!$C$9,VLOOKUP($H21,'Color Key'!$B$11:$D$17,2,FALSE)),"")</f>
        <v/>
      </c>
      <c r="AA21" s="32" t="str">
        <f>IF(AND($C21&lt;AB$4,$D21&gt;(AA$4-1)),IF($H21="",'Color Key'!$C$9,VLOOKUP($H21,'Color Key'!$B$11:$D$17,2,FALSE)),"")</f>
        <v/>
      </c>
      <c r="AB21" s="32" t="str">
        <f>IF(AND($C21&lt;AC$4,$D21&gt;(AB$4-1)),IF($H21="",'Color Key'!$C$9,VLOOKUP($H21,'Color Key'!$B$11:$D$17,2,FALSE)),"")</f>
        <v/>
      </c>
      <c r="AC21" s="32" t="str">
        <f>IF(AND($C21&lt;AD$4,$D21&gt;(AC$4-1)),IF($H21="",'Color Key'!$C$9,VLOOKUP($H21,'Color Key'!$B$11:$D$17,2,FALSE)),"")</f>
        <v/>
      </c>
      <c r="AD21" s="63" t="str">
        <f>IF(AND($C21&lt;AE$4,$D21&gt;(AD$4-1)),IF($H21="",'Color Key'!$C$9,VLOOKUP($H21,'Color Key'!$B$11:$D$17,2,FALSE)),"")</f>
        <v/>
      </c>
      <c r="AE21" s="64" t="str">
        <f>IF(AND($C21&lt;AF$4,$D21&gt;(AE$4-1)),IF($H21="",'Color Key'!$C$9,VLOOKUP($H21,'Color Key'!$B$11:$D$17,2,FALSE)),"")</f>
        <v/>
      </c>
      <c r="AF21" s="64" t="str">
        <f>IF(AND($C21&lt;AG$4,$D21&gt;(AF$4-1)),IF($H21="",'Color Key'!$C$9,VLOOKUP($H21,'Color Key'!$B$11:$D$17,2,FALSE)),"")</f>
        <v/>
      </c>
      <c r="AG21" s="64" t="str">
        <f>IF(AND($C21&lt;AH$4,$D21&gt;(AG$4-1)),IF($H21="",'Color Key'!$C$9,VLOOKUP($H21,'Color Key'!$B$11:$D$17,2,FALSE)),"")</f>
        <v/>
      </c>
      <c r="AH21" s="64" t="str">
        <f>IF(AND($C21&lt;AI$4,$D21&gt;(AH$4-1)),IF($H21="",'Color Key'!$C$9,VLOOKUP($H21,'Color Key'!$B$11:$D$17,2,FALSE)),"")</f>
        <v/>
      </c>
      <c r="AI21" s="51" t="str">
        <f>IF(AND($C21&lt;AJ$4,$D21&gt;(AI$4-1)),IF($H21="",'Color Key'!$C$9,VLOOKUP($H21,'Color Key'!$B$11:$D$17,2,FALSE)),"")</f>
        <v/>
      </c>
      <c r="AJ21" s="32" t="str">
        <f>IF(AND($C21&lt;AK$4,$D21&gt;(AJ$4-1)),IF($H21="",'Color Key'!$C$9,VLOOKUP($H21,'Color Key'!$B$11:$D$17,2,FALSE)),"")</f>
        <v/>
      </c>
      <c r="AK21" s="32" t="str">
        <f>IF(AND($C21&lt;AL$4,$D21&gt;(AK$4-1)),IF($H21="",'Color Key'!$C$9,VLOOKUP($H21,'Color Key'!$B$11:$D$17,2,FALSE)),"")</f>
        <v/>
      </c>
      <c r="AL21" s="32" t="str">
        <f>IF(AND($C21&lt;AM$4,$D21&gt;(AL$4-1)),IF($H21="",'Color Key'!$C$9,VLOOKUP($H21,'Color Key'!$B$11:$D$17,2,FALSE)),"")</f>
        <v/>
      </c>
      <c r="AM21" s="32" t="str">
        <f>IF(AND($C21&lt;AN$4,$D21&gt;(AM$4-1)),IF($H21="",'Color Key'!$C$9,VLOOKUP($H21,'Color Key'!$B$11:$D$17,2,FALSE)),"")</f>
        <v/>
      </c>
      <c r="AN21" s="63" t="str">
        <f>IF(AND($C21&lt;AO$4,$D21&gt;(AN$4-1)),IF($H21="",'Color Key'!$C$9,VLOOKUP($H21,'Color Key'!$B$11:$D$17,2,FALSE)),"")</f>
        <v/>
      </c>
      <c r="AO21" s="64" t="str">
        <f>IF(AND($C21&lt;AP$4,$D21&gt;(AO$4-1)),IF($H21="",'Color Key'!$C$9,VLOOKUP($H21,'Color Key'!$B$11:$D$17,2,FALSE)),"")</f>
        <v/>
      </c>
      <c r="AP21" s="64" t="str">
        <f>IF(AND($C21&lt;AQ$4,$D21&gt;(AP$4-1)),IF($H21="",'Color Key'!$C$9,VLOOKUP($H21,'Color Key'!$B$11:$D$17,2,FALSE)),"")</f>
        <v/>
      </c>
      <c r="AQ21" s="64" t="str">
        <f>IF(AND($C21&lt;AR$4,$D21&gt;(AQ$4-1)),IF($H21="",'Color Key'!$C$9,VLOOKUP($H21,'Color Key'!$B$11:$D$17,2,FALSE)),"")</f>
        <v/>
      </c>
      <c r="AR21" s="64" t="str">
        <f>IF(AND($C21&lt;AS$4,$D21&gt;(AR$4-1)),IF($H21="",'Color Key'!$C$9,VLOOKUP($H21,'Color Key'!$B$11:$D$17,2,FALSE)),"")</f>
        <v/>
      </c>
      <c r="AS21" s="51" t="str">
        <f>IF(AND($C21&lt;AT$4,$D21&gt;(AS$4-1)),IF($H21="",'Color Key'!$C$9,VLOOKUP($H21,'Color Key'!$B$11:$D$17,2,FALSE)),"")</f>
        <v/>
      </c>
      <c r="AT21" s="32" t="str">
        <f>IF(AND($C21&lt;AU$4,$D21&gt;(AT$4-1)),IF($H21="",'Color Key'!$C$9,VLOOKUP($H21,'Color Key'!$B$11:$D$17,2,FALSE)),"")</f>
        <v/>
      </c>
      <c r="AU21" s="32" t="str">
        <f>IF(AND($C21&lt;AV$4,$D21&gt;(AU$4-1)),IF($H21="",'Color Key'!$C$9,VLOOKUP($H21,'Color Key'!$B$11:$D$17,2,FALSE)),"")</f>
        <v/>
      </c>
      <c r="AV21" s="32" t="str">
        <f>IF(AND($C21&lt;AW$4,$D21&gt;(AV$4-1)),IF($H21="",'Color Key'!$C$9,VLOOKUP($H21,'Color Key'!$B$11:$D$17,2,FALSE)),"")</f>
        <v/>
      </c>
    </row>
    <row r="22" spans="15:48" ht="15.75" customHeight="1">
      <c r="O22" s="51" t="str">
        <f>IF(AND($C22&lt;P$4,$D22&gt;(O$4-1)),IF($H22="",'Color Key'!$C$9,VLOOKUP($H22,'Color Key'!$B$11:$D$17,2,FALSE)),"")</f>
        <v/>
      </c>
      <c r="P22" s="32" t="str">
        <f>IF(AND($C22&lt;Q$4,$D22&gt;(P$4-1)),IF($H22="",'Color Key'!$C$9,VLOOKUP($H22,'Color Key'!$B$11:$D$17,2,FALSE)),"")</f>
        <v/>
      </c>
      <c r="Q22" s="32" t="str">
        <f>IF(AND($C22&lt;R$4,$D22&gt;(Q$4-1)),IF($H22="",'Color Key'!$C$9,VLOOKUP($H22,'Color Key'!$B$11:$D$17,2,FALSE)),"")</f>
        <v/>
      </c>
      <c r="R22" s="32" t="str">
        <f>IF(AND($C22&lt;S$4,$D22&gt;(R$4-1)),IF($H22="",'Color Key'!$C$9,VLOOKUP($H22,'Color Key'!$B$11:$D$17,2,FALSE)),"")</f>
        <v/>
      </c>
      <c r="S22" s="62" t="str">
        <f>IF(AND($C22&lt;T$4,$D22&gt;(S$4-1)),IF($H22="",'Color Key'!$C$9,VLOOKUP($H22,'Color Key'!$B$11:$D$17,2,FALSE)),"")</f>
        <v/>
      </c>
      <c r="T22" s="85" t="str">
        <f>IF(AND($C22&lt;U$4,$D22&gt;(T$4-1)),IF($H22="",'Color Key'!$C$9,VLOOKUP($H22,'Color Key'!$B$11:$D$17,2,FALSE)),"")</f>
        <v/>
      </c>
      <c r="U22" s="86" t="str">
        <f>IF(AND($C22&lt;V$4,$D22&gt;(U$4-1)),IF($H22="",'Color Key'!$C$9,VLOOKUP($H22,'Color Key'!$B$11:$D$17,2,FALSE)),"")</f>
        <v/>
      </c>
      <c r="V22" s="86" t="str">
        <f>IF(AND($C22&lt;W$4,$D22&gt;(V$4-1)),IF($H22="",'Color Key'!$C$9,VLOOKUP($H22,'Color Key'!$B$11:$D$17,2,FALSE)),"")</f>
        <v/>
      </c>
      <c r="W22" s="86" t="str">
        <f>IF(AND($C22&lt;X$4,$D22&gt;(W$4-1)),IF($H22="",'Color Key'!$C$9,VLOOKUP($H22,'Color Key'!$B$11:$D$17,2,FALSE)),"")</f>
        <v/>
      </c>
      <c r="X22" s="86" t="str">
        <f>IF(AND($C22&lt;Y$4,$D22&gt;(X$4-1)),IF($H22="",'Color Key'!$C$9,VLOOKUP($H22,'Color Key'!$B$11:$D$17,2,FALSE)),"")</f>
        <v/>
      </c>
      <c r="Y22" s="51" t="str">
        <f>IF(AND($C22&lt;Z$4,$D22&gt;(Y$4-1)),IF($H22="",'Color Key'!$C$9,VLOOKUP($H22,'Color Key'!$B$11:$D$17,2,FALSE)),"")</f>
        <v/>
      </c>
      <c r="Z22" s="32" t="str">
        <f>IF(AND($C22&lt;AA$4,$D22&gt;(Z$4-1)),IF($H22="",'Color Key'!$C$9,VLOOKUP($H22,'Color Key'!$B$11:$D$17,2,FALSE)),"")</f>
        <v/>
      </c>
      <c r="AA22" s="32" t="str">
        <f>IF(AND($C22&lt;AB$4,$D22&gt;(AA$4-1)),IF($H22="",'Color Key'!$C$9,VLOOKUP($H22,'Color Key'!$B$11:$D$17,2,FALSE)),"")</f>
        <v/>
      </c>
      <c r="AB22" s="32" t="str">
        <f>IF(AND($C22&lt;AC$4,$D22&gt;(AB$4-1)),IF($H22="",'Color Key'!$C$9,VLOOKUP($H22,'Color Key'!$B$11:$D$17,2,FALSE)),"")</f>
        <v/>
      </c>
      <c r="AC22" s="32" t="str">
        <f>IF(AND($C22&lt;AD$4,$D22&gt;(AC$4-1)),IF($H22="",'Color Key'!$C$9,VLOOKUP($H22,'Color Key'!$B$11:$D$17,2,FALSE)),"")</f>
        <v/>
      </c>
      <c r="AD22" s="63" t="str">
        <f>IF(AND($C22&lt;AE$4,$D22&gt;(AD$4-1)),IF($H22="",'Color Key'!$C$9,VLOOKUP($H22,'Color Key'!$B$11:$D$17,2,FALSE)),"")</f>
        <v/>
      </c>
      <c r="AE22" s="64" t="str">
        <f>IF(AND($C22&lt;AF$4,$D22&gt;(AE$4-1)),IF($H22="",'Color Key'!$C$9,VLOOKUP($H22,'Color Key'!$B$11:$D$17,2,FALSE)),"")</f>
        <v/>
      </c>
      <c r="AF22" s="64" t="str">
        <f>IF(AND($C22&lt;AG$4,$D22&gt;(AF$4-1)),IF($H22="",'Color Key'!$C$9,VLOOKUP($H22,'Color Key'!$B$11:$D$17,2,FALSE)),"")</f>
        <v/>
      </c>
      <c r="AG22" s="64" t="str">
        <f>IF(AND($C22&lt;AH$4,$D22&gt;(AG$4-1)),IF($H22="",'Color Key'!$C$9,VLOOKUP($H22,'Color Key'!$B$11:$D$17,2,FALSE)),"")</f>
        <v/>
      </c>
      <c r="AH22" s="64" t="str">
        <f>IF(AND($C22&lt;AI$4,$D22&gt;(AH$4-1)),IF($H22="",'Color Key'!$C$9,VLOOKUP($H22,'Color Key'!$B$11:$D$17,2,FALSE)),"")</f>
        <v/>
      </c>
      <c r="AI22" s="51" t="str">
        <f>IF(AND($C22&lt;AJ$4,$D22&gt;(AI$4-1)),IF($H22="",'Color Key'!$C$9,VLOOKUP($H22,'Color Key'!$B$11:$D$17,2,FALSE)),"")</f>
        <v/>
      </c>
      <c r="AJ22" s="32" t="str">
        <f>IF(AND($C22&lt;AK$4,$D22&gt;(AJ$4-1)),IF($H22="",'Color Key'!$C$9,VLOOKUP($H22,'Color Key'!$B$11:$D$17,2,FALSE)),"")</f>
        <v/>
      </c>
      <c r="AK22" s="32" t="str">
        <f>IF(AND($C22&lt;AL$4,$D22&gt;(AK$4-1)),IF($H22="",'Color Key'!$C$9,VLOOKUP($H22,'Color Key'!$B$11:$D$17,2,FALSE)),"")</f>
        <v/>
      </c>
      <c r="AL22" s="32" t="str">
        <f>IF(AND($C22&lt;AM$4,$D22&gt;(AL$4-1)),IF($H22="",'Color Key'!$C$9,VLOOKUP($H22,'Color Key'!$B$11:$D$17,2,FALSE)),"")</f>
        <v/>
      </c>
      <c r="AM22" s="32" t="str">
        <f>IF(AND($C22&lt;AN$4,$D22&gt;(AM$4-1)),IF($H22="",'Color Key'!$C$9,VLOOKUP($H22,'Color Key'!$B$11:$D$17,2,FALSE)),"")</f>
        <v/>
      </c>
      <c r="AN22" s="63" t="str">
        <f>IF(AND($C22&lt;AO$4,$D22&gt;(AN$4-1)),IF($H22="",'Color Key'!$C$9,VLOOKUP($H22,'Color Key'!$B$11:$D$17,2,FALSE)),"")</f>
        <v/>
      </c>
      <c r="AO22" s="64" t="str">
        <f>IF(AND($C22&lt;AP$4,$D22&gt;(AO$4-1)),IF($H22="",'Color Key'!$C$9,VLOOKUP($H22,'Color Key'!$B$11:$D$17,2,FALSE)),"")</f>
        <v/>
      </c>
      <c r="AP22" s="64" t="str">
        <f>IF(AND($C22&lt;AQ$4,$D22&gt;(AP$4-1)),IF($H22="",'Color Key'!$C$9,VLOOKUP($H22,'Color Key'!$B$11:$D$17,2,FALSE)),"")</f>
        <v/>
      </c>
      <c r="AQ22" s="64" t="str">
        <f>IF(AND($C22&lt;AR$4,$D22&gt;(AQ$4-1)),IF($H22="",'Color Key'!$C$9,VLOOKUP($H22,'Color Key'!$B$11:$D$17,2,FALSE)),"")</f>
        <v/>
      </c>
      <c r="AR22" s="64" t="str">
        <f>IF(AND($C22&lt;AS$4,$D22&gt;(AR$4-1)),IF($H22="",'Color Key'!$C$9,VLOOKUP($H22,'Color Key'!$B$11:$D$17,2,FALSE)),"")</f>
        <v/>
      </c>
      <c r="AS22" s="51" t="str">
        <f>IF(AND($C22&lt;AT$4,$D22&gt;(AS$4-1)),IF($H22="",'Color Key'!$C$9,VLOOKUP($H22,'Color Key'!$B$11:$D$17,2,FALSE)),"")</f>
        <v/>
      </c>
      <c r="AT22" s="32" t="str">
        <f>IF(AND($C22&lt;AU$4,$D22&gt;(AT$4-1)),IF($H22="",'Color Key'!$C$9,VLOOKUP($H22,'Color Key'!$B$11:$D$17,2,FALSE)),"")</f>
        <v/>
      </c>
      <c r="AU22" s="32" t="str">
        <f>IF(AND($C22&lt;AV$4,$D22&gt;(AU$4-1)),IF($H22="",'Color Key'!$C$9,VLOOKUP($H22,'Color Key'!$B$11:$D$17,2,FALSE)),"")</f>
        <v/>
      </c>
      <c r="AV22" s="32" t="str">
        <f>IF(AND($C22&lt;AW$4,$D22&gt;(AV$4-1)),IF($H22="",'Color Key'!$C$9,VLOOKUP($H22,'Color Key'!$B$11:$D$17,2,FALSE)),"")</f>
        <v/>
      </c>
    </row>
    <row r="23" spans="15:48" ht="15.75" customHeight="1">
      <c r="O23" s="51" t="str">
        <f>IF(AND($C23&lt;P$4,$D23&gt;(O$4-1)),IF($H23="",'Color Key'!$C$9,VLOOKUP($H23,'Color Key'!$B$11:$D$17,2,FALSE)),"")</f>
        <v/>
      </c>
      <c r="P23" s="32" t="str">
        <f>IF(AND($C23&lt;Q$4,$D23&gt;(P$4-1)),IF($H23="",'Color Key'!$C$9,VLOOKUP($H23,'Color Key'!$B$11:$D$17,2,FALSE)),"")</f>
        <v/>
      </c>
      <c r="Q23" s="32" t="str">
        <f>IF(AND($C23&lt;R$4,$D23&gt;(Q$4-1)),IF($H23="",'Color Key'!$C$9,VLOOKUP($H23,'Color Key'!$B$11:$D$17,2,FALSE)),"")</f>
        <v/>
      </c>
      <c r="R23" s="32" t="str">
        <f>IF(AND($C23&lt;S$4,$D23&gt;(R$4-1)),IF($H23="",'Color Key'!$C$9,VLOOKUP($H23,'Color Key'!$B$11:$D$17,2,FALSE)),"")</f>
        <v/>
      </c>
      <c r="S23" s="62" t="str">
        <f>IF(AND($C23&lt;T$4,$D23&gt;(S$4-1)),IF($H23="",'Color Key'!$C$9,VLOOKUP($H23,'Color Key'!$B$11:$D$17,2,FALSE)),"")</f>
        <v/>
      </c>
      <c r="T23" s="85" t="str">
        <f>IF(AND($C23&lt;U$4,$D23&gt;(T$4-1)),IF($H23="",'Color Key'!$C$9,VLOOKUP($H23,'Color Key'!$B$11:$D$17,2,FALSE)),"")</f>
        <v/>
      </c>
      <c r="U23" s="86" t="str">
        <f>IF(AND($C23&lt;V$4,$D23&gt;(U$4-1)),IF($H23="",'Color Key'!$C$9,VLOOKUP($H23,'Color Key'!$B$11:$D$17,2,FALSE)),"")</f>
        <v/>
      </c>
      <c r="V23" s="86" t="str">
        <f>IF(AND($C23&lt;W$4,$D23&gt;(V$4-1)),IF($H23="",'Color Key'!$C$9,VLOOKUP($H23,'Color Key'!$B$11:$D$17,2,FALSE)),"")</f>
        <v/>
      </c>
      <c r="W23" s="86" t="str">
        <f>IF(AND($C23&lt;X$4,$D23&gt;(W$4-1)),IF($H23="",'Color Key'!$C$9,VLOOKUP($H23,'Color Key'!$B$11:$D$17,2,FALSE)),"")</f>
        <v/>
      </c>
      <c r="X23" s="86" t="str">
        <f>IF(AND($C23&lt;Y$4,$D23&gt;(X$4-1)),IF($H23="",'Color Key'!$C$9,VLOOKUP($H23,'Color Key'!$B$11:$D$17,2,FALSE)),"")</f>
        <v/>
      </c>
      <c r="Y23" s="51" t="str">
        <f>IF(AND($C23&lt;Z$4,$D23&gt;(Y$4-1)),IF($H23="",'Color Key'!$C$9,VLOOKUP($H23,'Color Key'!$B$11:$D$17,2,FALSE)),"")</f>
        <v/>
      </c>
      <c r="Z23" s="32" t="str">
        <f>IF(AND($C23&lt;AA$4,$D23&gt;(Z$4-1)),IF($H23="",'Color Key'!$C$9,VLOOKUP($H23,'Color Key'!$B$11:$D$17,2,FALSE)),"")</f>
        <v/>
      </c>
      <c r="AA23" s="32" t="str">
        <f>IF(AND($C23&lt;AB$4,$D23&gt;(AA$4-1)),IF($H23="",'Color Key'!$C$9,VLOOKUP($H23,'Color Key'!$B$11:$D$17,2,FALSE)),"")</f>
        <v/>
      </c>
      <c r="AB23" s="32" t="str">
        <f>IF(AND($C23&lt;AC$4,$D23&gt;(AB$4-1)),IF($H23="",'Color Key'!$C$9,VLOOKUP($H23,'Color Key'!$B$11:$D$17,2,FALSE)),"")</f>
        <v/>
      </c>
      <c r="AC23" s="32" t="str">
        <f>IF(AND($C23&lt;AD$4,$D23&gt;(AC$4-1)),IF($H23="",'Color Key'!$C$9,VLOOKUP($H23,'Color Key'!$B$11:$D$17,2,FALSE)),"")</f>
        <v/>
      </c>
      <c r="AD23" s="63" t="str">
        <f>IF(AND($C23&lt;AE$4,$D23&gt;(AD$4-1)),IF($H23="",'Color Key'!$C$9,VLOOKUP($H23,'Color Key'!$B$11:$D$17,2,FALSE)),"")</f>
        <v/>
      </c>
      <c r="AE23" s="64" t="str">
        <f>IF(AND($C23&lt;AF$4,$D23&gt;(AE$4-1)),IF($H23="",'Color Key'!$C$9,VLOOKUP($H23,'Color Key'!$B$11:$D$17,2,FALSE)),"")</f>
        <v/>
      </c>
      <c r="AF23" s="64" t="str">
        <f>IF(AND($C23&lt;AG$4,$D23&gt;(AF$4-1)),IF($H23="",'Color Key'!$C$9,VLOOKUP($H23,'Color Key'!$B$11:$D$17,2,FALSE)),"")</f>
        <v/>
      </c>
      <c r="AG23" s="64" t="str">
        <f>IF(AND($C23&lt;AH$4,$D23&gt;(AG$4-1)),IF($H23="",'Color Key'!$C$9,VLOOKUP($H23,'Color Key'!$B$11:$D$17,2,FALSE)),"")</f>
        <v/>
      </c>
      <c r="AH23" s="64" t="str">
        <f>IF(AND($C23&lt;AI$4,$D23&gt;(AH$4-1)),IF($H23="",'Color Key'!$C$9,VLOOKUP($H23,'Color Key'!$B$11:$D$17,2,FALSE)),"")</f>
        <v/>
      </c>
      <c r="AI23" s="51" t="str">
        <f>IF(AND($C23&lt;AJ$4,$D23&gt;(AI$4-1)),IF($H23="",'Color Key'!$C$9,VLOOKUP($H23,'Color Key'!$B$11:$D$17,2,FALSE)),"")</f>
        <v/>
      </c>
      <c r="AJ23" s="32" t="str">
        <f>IF(AND($C23&lt;AK$4,$D23&gt;(AJ$4-1)),IF($H23="",'Color Key'!$C$9,VLOOKUP($H23,'Color Key'!$B$11:$D$17,2,FALSE)),"")</f>
        <v/>
      </c>
      <c r="AK23" s="32" t="str">
        <f>IF(AND($C23&lt;AL$4,$D23&gt;(AK$4-1)),IF($H23="",'Color Key'!$C$9,VLOOKUP($H23,'Color Key'!$B$11:$D$17,2,FALSE)),"")</f>
        <v/>
      </c>
      <c r="AL23" s="32" t="str">
        <f>IF(AND($C23&lt;AM$4,$D23&gt;(AL$4-1)),IF($H23="",'Color Key'!$C$9,VLOOKUP($H23,'Color Key'!$B$11:$D$17,2,FALSE)),"")</f>
        <v/>
      </c>
      <c r="AM23" s="32" t="str">
        <f>IF(AND($C23&lt;AN$4,$D23&gt;(AM$4-1)),IF($H23="",'Color Key'!$C$9,VLOOKUP($H23,'Color Key'!$B$11:$D$17,2,FALSE)),"")</f>
        <v/>
      </c>
      <c r="AN23" s="63" t="str">
        <f>IF(AND($C23&lt;AO$4,$D23&gt;(AN$4-1)),IF($H23="",'Color Key'!$C$9,VLOOKUP($H23,'Color Key'!$B$11:$D$17,2,FALSE)),"")</f>
        <v/>
      </c>
      <c r="AO23" s="64" t="str">
        <f>IF(AND($C23&lt;AP$4,$D23&gt;(AO$4-1)),IF($H23="",'Color Key'!$C$9,VLOOKUP($H23,'Color Key'!$B$11:$D$17,2,FALSE)),"")</f>
        <v/>
      </c>
      <c r="AP23" s="64" t="str">
        <f>IF(AND($C23&lt;AQ$4,$D23&gt;(AP$4-1)),IF($H23="",'Color Key'!$C$9,VLOOKUP($H23,'Color Key'!$B$11:$D$17,2,FALSE)),"")</f>
        <v/>
      </c>
      <c r="AQ23" s="64" t="str">
        <f>IF(AND($C23&lt;AR$4,$D23&gt;(AQ$4-1)),IF($H23="",'Color Key'!$C$9,VLOOKUP($H23,'Color Key'!$B$11:$D$17,2,FALSE)),"")</f>
        <v/>
      </c>
      <c r="AR23" s="64" t="str">
        <f>IF(AND($C23&lt;AS$4,$D23&gt;(AR$4-1)),IF($H23="",'Color Key'!$C$9,VLOOKUP($H23,'Color Key'!$B$11:$D$17,2,FALSE)),"")</f>
        <v/>
      </c>
      <c r="AS23" s="51" t="str">
        <f>IF(AND($C23&lt;AT$4,$D23&gt;(AS$4-1)),IF($H23="",'Color Key'!$C$9,VLOOKUP($H23,'Color Key'!$B$11:$D$17,2,FALSE)),"")</f>
        <v/>
      </c>
      <c r="AT23" s="32" t="str">
        <f>IF(AND($C23&lt;AU$4,$D23&gt;(AT$4-1)),IF($H23="",'Color Key'!$C$9,VLOOKUP($H23,'Color Key'!$B$11:$D$17,2,FALSE)),"")</f>
        <v/>
      </c>
      <c r="AU23" s="32" t="str">
        <f>IF(AND($C23&lt;AV$4,$D23&gt;(AU$4-1)),IF($H23="",'Color Key'!$C$9,VLOOKUP($H23,'Color Key'!$B$11:$D$17,2,FALSE)),"")</f>
        <v/>
      </c>
      <c r="AV23" s="32" t="str">
        <f>IF(AND($C23&lt;AW$4,$D23&gt;(AV$4-1)),IF($H23="",'Color Key'!$C$9,VLOOKUP($H23,'Color Key'!$B$11:$D$17,2,FALSE)),"")</f>
        <v/>
      </c>
    </row>
    <row r="24" spans="15:48" ht="15.75" customHeight="1">
      <c r="O24" s="51" t="str">
        <f>IF(AND($C24&lt;P$4,$D24&gt;(O$4-1)),IF($H24="",'Color Key'!$C$9,VLOOKUP($H24,'Color Key'!$B$11:$D$17,2,FALSE)),"")</f>
        <v/>
      </c>
      <c r="P24" s="32" t="str">
        <f>IF(AND($C24&lt;Q$4,$D24&gt;(P$4-1)),IF($H24="",'Color Key'!$C$9,VLOOKUP($H24,'Color Key'!$B$11:$D$17,2,FALSE)),"")</f>
        <v/>
      </c>
      <c r="Q24" s="32" t="str">
        <f>IF(AND($C24&lt;R$4,$D24&gt;(Q$4-1)),IF($H24="",'Color Key'!$C$9,VLOOKUP($H24,'Color Key'!$B$11:$D$17,2,FALSE)),"")</f>
        <v/>
      </c>
      <c r="R24" s="32" t="str">
        <f>IF(AND($C24&lt;S$4,$D24&gt;(R$4-1)),IF($H24="",'Color Key'!$C$9,VLOOKUP($H24,'Color Key'!$B$11:$D$17,2,FALSE)),"")</f>
        <v/>
      </c>
      <c r="S24" s="62" t="str">
        <f>IF(AND($C24&lt;T$4,$D24&gt;(S$4-1)),IF($H24="",'Color Key'!$C$9,VLOOKUP($H24,'Color Key'!$B$11:$D$17,2,FALSE)),"")</f>
        <v/>
      </c>
      <c r="T24" s="85" t="str">
        <f>IF(AND($C24&lt;U$4,$D24&gt;(T$4-1)),IF($H24="",'Color Key'!$C$9,VLOOKUP($H24,'Color Key'!$B$11:$D$17,2,FALSE)),"")</f>
        <v/>
      </c>
      <c r="U24" s="86" t="str">
        <f>IF(AND($C24&lt;V$4,$D24&gt;(U$4-1)),IF($H24="",'Color Key'!$C$9,VLOOKUP($H24,'Color Key'!$B$11:$D$17,2,FALSE)),"")</f>
        <v/>
      </c>
      <c r="V24" s="86" t="str">
        <f>IF(AND($C24&lt;W$4,$D24&gt;(V$4-1)),IF($H24="",'Color Key'!$C$9,VLOOKUP($H24,'Color Key'!$B$11:$D$17,2,FALSE)),"")</f>
        <v/>
      </c>
      <c r="W24" s="86" t="str">
        <f>IF(AND($C24&lt;X$4,$D24&gt;(W$4-1)),IF($H24="",'Color Key'!$C$9,VLOOKUP($H24,'Color Key'!$B$11:$D$17,2,FALSE)),"")</f>
        <v/>
      </c>
      <c r="X24" s="86" t="str">
        <f>IF(AND($C24&lt;Y$4,$D24&gt;(X$4-1)),IF($H24="",'Color Key'!$C$9,VLOOKUP($H24,'Color Key'!$B$11:$D$17,2,FALSE)),"")</f>
        <v/>
      </c>
      <c r="Y24" s="51" t="str">
        <f>IF(AND($C24&lt;Z$4,$D24&gt;(Y$4-1)),IF($H24="",'Color Key'!$C$9,VLOOKUP($H24,'Color Key'!$B$11:$D$17,2,FALSE)),"")</f>
        <v/>
      </c>
      <c r="Z24" s="32" t="str">
        <f>IF(AND($C24&lt;AA$4,$D24&gt;(Z$4-1)),IF($H24="",'Color Key'!$C$9,VLOOKUP($H24,'Color Key'!$B$11:$D$17,2,FALSE)),"")</f>
        <v/>
      </c>
      <c r="AA24" s="32" t="str">
        <f>IF(AND($C24&lt;AB$4,$D24&gt;(AA$4-1)),IF($H24="",'Color Key'!$C$9,VLOOKUP($H24,'Color Key'!$B$11:$D$17,2,FALSE)),"")</f>
        <v/>
      </c>
      <c r="AB24" s="32" t="str">
        <f>IF(AND($C24&lt;AC$4,$D24&gt;(AB$4-1)),IF($H24="",'Color Key'!$C$9,VLOOKUP($H24,'Color Key'!$B$11:$D$17,2,FALSE)),"")</f>
        <v/>
      </c>
      <c r="AC24" s="32" t="str">
        <f>IF(AND($C24&lt;AD$4,$D24&gt;(AC$4-1)),IF($H24="",'Color Key'!$C$9,VLOOKUP($H24,'Color Key'!$B$11:$D$17,2,FALSE)),"")</f>
        <v/>
      </c>
      <c r="AD24" s="63" t="str">
        <f>IF(AND($C24&lt;AE$4,$D24&gt;(AD$4-1)),IF($H24="",'Color Key'!$C$9,VLOOKUP($H24,'Color Key'!$B$11:$D$17,2,FALSE)),"")</f>
        <v/>
      </c>
      <c r="AE24" s="64" t="str">
        <f>IF(AND($C24&lt;AF$4,$D24&gt;(AE$4-1)),IF($H24="",'Color Key'!$C$9,VLOOKUP($H24,'Color Key'!$B$11:$D$17,2,FALSE)),"")</f>
        <v/>
      </c>
      <c r="AF24" s="64" t="str">
        <f>IF(AND($C24&lt;AG$4,$D24&gt;(AF$4-1)),IF($H24="",'Color Key'!$C$9,VLOOKUP($H24,'Color Key'!$B$11:$D$17,2,FALSE)),"")</f>
        <v/>
      </c>
      <c r="AG24" s="64" t="str">
        <f>IF(AND($C24&lt;AH$4,$D24&gt;(AG$4-1)),IF($H24="",'Color Key'!$C$9,VLOOKUP($H24,'Color Key'!$B$11:$D$17,2,FALSE)),"")</f>
        <v/>
      </c>
      <c r="AH24" s="64" t="str">
        <f>IF(AND($C24&lt;AI$4,$D24&gt;(AH$4-1)),IF($H24="",'Color Key'!$C$9,VLOOKUP($H24,'Color Key'!$B$11:$D$17,2,FALSE)),"")</f>
        <v/>
      </c>
      <c r="AI24" s="51" t="str">
        <f>IF(AND($C24&lt;AJ$4,$D24&gt;(AI$4-1)),IF($H24="",'Color Key'!$C$9,VLOOKUP($H24,'Color Key'!$B$11:$D$17,2,FALSE)),"")</f>
        <v/>
      </c>
      <c r="AJ24" s="32" t="str">
        <f>IF(AND($C24&lt;AK$4,$D24&gt;(AJ$4-1)),IF($H24="",'Color Key'!$C$9,VLOOKUP($H24,'Color Key'!$B$11:$D$17,2,FALSE)),"")</f>
        <v/>
      </c>
      <c r="AK24" s="32" t="str">
        <f>IF(AND($C24&lt;AL$4,$D24&gt;(AK$4-1)),IF($H24="",'Color Key'!$C$9,VLOOKUP($H24,'Color Key'!$B$11:$D$17,2,FALSE)),"")</f>
        <v/>
      </c>
      <c r="AL24" s="32" t="str">
        <f>IF(AND($C24&lt;AM$4,$D24&gt;(AL$4-1)),IF($H24="",'Color Key'!$C$9,VLOOKUP($H24,'Color Key'!$B$11:$D$17,2,FALSE)),"")</f>
        <v/>
      </c>
      <c r="AM24" s="32" t="str">
        <f>IF(AND($C24&lt;AN$4,$D24&gt;(AM$4-1)),IF($H24="",'Color Key'!$C$9,VLOOKUP($H24,'Color Key'!$B$11:$D$17,2,FALSE)),"")</f>
        <v/>
      </c>
      <c r="AN24" s="63" t="str">
        <f>IF(AND($C24&lt;AO$4,$D24&gt;(AN$4-1)),IF($H24="",'Color Key'!$C$9,VLOOKUP($H24,'Color Key'!$B$11:$D$17,2,FALSE)),"")</f>
        <v/>
      </c>
      <c r="AO24" s="64" t="str">
        <f>IF(AND($C24&lt;AP$4,$D24&gt;(AO$4-1)),IF($H24="",'Color Key'!$C$9,VLOOKUP($H24,'Color Key'!$B$11:$D$17,2,FALSE)),"")</f>
        <v/>
      </c>
      <c r="AP24" s="64" t="str">
        <f>IF(AND($C24&lt;AQ$4,$D24&gt;(AP$4-1)),IF($H24="",'Color Key'!$C$9,VLOOKUP($H24,'Color Key'!$B$11:$D$17,2,FALSE)),"")</f>
        <v/>
      </c>
      <c r="AQ24" s="64" t="str">
        <f>IF(AND($C24&lt;AR$4,$D24&gt;(AQ$4-1)),IF($H24="",'Color Key'!$C$9,VLOOKUP($H24,'Color Key'!$B$11:$D$17,2,FALSE)),"")</f>
        <v/>
      </c>
      <c r="AR24" s="64" t="str">
        <f>IF(AND($C24&lt;AS$4,$D24&gt;(AR$4-1)),IF($H24="",'Color Key'!$C$9,VLOOKUP($H24,'Color Key'!$B$11:$D$17,2,FALSE)),"")</f>
        <v/>
      </c>
      <c r="AS24" s="51" t="str">
        <f>IF(AND($C24&lt;AT$4,$D24&gt;(AS$4-1)),IF($H24="",'Color Key'!$C$9,VLOOKUP($H24,'Color Key'!$B$11:$D$17,2,FALSE)),"")</f>
        <v/>
      </c>
      <c r="AT24" s="32" t="str">
        <f>IF(AND($C24&lt;AU$4,$D24&gt;(AT$4-1)),IF($H24="",'Color Key'!$C$9,VLOOKUP($H24,'Color Key'!$B$11:$D$17,2,FALSE)),"")</f>
        <v/>
      </c>
      <c r="AU24" s="32" t="str">
        <f>IF(AND($C24&lt;AV$4,$D24&gt;(AU$4-1)),IF($H24="",'Color Key'!$C$9,VLOOKUP($H24,'Color Key'!$B$11:$D$17,2,FALSE)),"")</f>
        <v/>
      </c>
      <c r="AV24" s="32" t="str">
        <f>IF(AND($C24&lt;AW$4,$D24&gt;(AV$4-1)),IF($H24="",'Color Key'!$C$9,VLOOKUP($H24,'Color Key'!$B$11:$D$17,2,FALSE)),"")</f>
        <v/>
      </c>
    </row>
    <row r="25" spans="15:48" ht="15.75" customHeight="1">
      <c r="O25" s="51" t="str">
        <f>IF(AND($C25&lt;P$4,$D25&gt;(O$4-1)),IF($H25="",'Color Key'!$C$9,VLOOKUP($H25,'Color Key'!$B$11:$D$17,2,FALSE)),"")</f>
        <v/>
      </c>
      <c r="P25" s="32" t="str">
        <f>IF(AND($C25&lt;Q$4,$D25&gt;(P$4-1)),IF($H25="",'Color Key'!$C$9,VLOOKUP($H25,'Color Key'!$B$11:$D$17,2,FALSE)),"")</f>
        <v/>
      </c>
      <c r="Q25" s="32" t="str">
        <f>IF(AND($C25&lt;R$4,$D25&gt;(Q$4-1)),IF($H25="",'Color Key'!$C$9,VLOOKUP($H25,'Color Key'!$B$11:$D$17,2,FALSE)),"")</f>
        <v/>
      </c>
      <c r="R25" s="32" t="str">
        <f>IF(AND($C25&lt;S$4,$D25&gt;(R$4-1)),IF($H25="",'Color Key'!$C$9,VLOOKUP($H25,'Color Key'!$B$11:$D$17,2,FALSE)),"")</f>
        <v/>
      </c>
      <c r="S25" s="62" t="str">
        <f>IF(AND($C25&lt;T$4,$D25&gt;(S$4-1)),IF($H25="",'Color Key'!$C$9,VLOOKUP($H25,'Color Key'!$B$11:$D$17,2,FALSE)),"")</f>
        <v/>
      </c>
      <c r="T25" s="85" t="str">
        <f>IF(AND($C25&lt;U$4,$D25&gt;(T$4-1)),IF($H25="",'Color Key'!$C$9,VLOOKUP($H25,'Color Key'!$B$11:$D$17,2,FALSE)),"")</f>
        <v/>
      </c>
      <c r="U25" s="86" t="str">
        <f>IF(AND($C25&lt;V$4,$D25&gt;(U$4-1)),IF($H25="",'Color Key'!$C$9,VLOOKUP($H25,'Color Key'!$B$11:$D$17,2,FALSE)),"")</f>
        <v/>
      </c>
      <c r="V25" s="86" t="str">
        <f>IF(AND($C25&lt;W$4,$D25&gt;(V$4-1)),IF($H25="",'Color Key'!$C$9,VLOOKUP($H25,'Color Key'!$B$11:$D$17,2,FALSE)),"")</f>
        <v/>
      </c>
      <c r="W25" s="86" t="str">
        <f>IF(AND($C25&lt;X$4,$D25&gt;(W$4-1)),IF($H25="",'Color Key'!$C$9,VLOOKUP($H25,'Color Key'!$B$11:$D$17,2,FALSE)),"")</f>
        <v/>
      </c>
      <c r="X25" s="86" t="str">
        <f>IF(AND($C25&lt;Y$4,$D25&gt;(X$4-1)),IF($H25="",'Color Key'!$C$9,VLOOKUP($H25,'Color Key'!$B$11:$D$17,2,FALSE)),"")</f>
        <v/>
      </c>
      <c r="Y25" s="51" t="str">
        <f>IF(AND($C25&lt;Z$4,$D25&gt;(Y$4-1)),IF($H25="",'Color Key'!$C$9,VLOOKUP($H25,'Color Key'!$B$11:$D$17,2,FALSE)),"")</f>
        <v/>
      </c>
      <c r="Z25" s="32" t="str">
        <f>IF(AND($C25&lt;AA$4,$D25&gt;(Z$4-1)),IF($H25="",'Color Key'!$C$9,VLOOKUP($H25,'Color Key'!$B$11:$D$17,2,FALSE)),"")</f>
        <v/>
      </c>
      <c r="AA25" s="32" t="str">
        <f>IF(AND($C25&lt;AB$4,$D25&gt;(AA$4-1)),IF($H25="",'Color Key'!$C$9,VLOOKUP($H25,'Color Key'!$B$11:$D$17,2,FALSE)),"")</f>
        <v/>
      </c>
      <c r="AB25" s="32" t="str">
        <f>IF(AND($C25&lt;AC$4,$D25&gt;(AB$4-1)),IF($H25="",'Color Key'!$C$9,VLOOKUP($H25,'Color Key'!$B$11:$D$17,2,FALSE)),"")</f>
        <v/>
      </c>
      <c r="AC25" s="32" t="str">
        <f>IF(AND($C25&lt;AD$4,$D25&gt;(AC$4-1)),IF($H25="",'Color Key'!$C$9,VLOOKUP($H25,'Color Key'!$B$11:$D$17,2,FALSE)),"")</f>
        <v/>
      </c>
      <c r="AD25" s="63" t="str">
        <f>IF(AND($C25&lt;AE$4,$D25&gt;(AD$4-1)),IF($H25="",'Color Key'!$C$9,VLOOKUP($H25,'Color Key'!$B$11:$D$17,2,FALSE)),"")</f>
        <v/>
      </c>
      <c r="AE25" s="64" t="str">
        <f>IF(AND($C25&lt;AF$4,$D25&gt;(AE$4-1)),IF($H25="",'Color Key'!$C$9,VLOOKUP($H25,'Color Key'!$B$11:$D$17,2,FALSE)),"")</f>
        <v/>
      </c>
      <c r="AF25" s="64" t="str">
        <f>IF(AND($C25&lt;AG$4,$D25&gt;(AF$4-1)),IF($H25="",'Color Key'!$C$9,VLOOKUP($H25,'Color Key'!$B$11:$D$17,2,FALSE)),"")</f>
        <v/>
      </c>
      <c r="AG25" s="64" t="str">
        <f>IF(AND($C25&lt;AH$4,$D25&gt;(AG$4-1)),IF($H25="",'Color Key'!$C$9,VLOOKUP($H25,'Color Key'!$B$11:$D$17,2,FALSE)),"")</f>
        <v/>
      </c>
      <c r="AH25" s="64" t="str">
        <f>IF(AND($C25&lt;AI$4,$D25&gt;(AH$4-1)),IF($H25="",'Color Key'!$C$9,VLOOKUP($H25,'Color Key'!$B$11:$D$17,2,FALSE)),"")</f>
        <v/>
      </c>
      <c r="AI25" s="51" t="str">
        <f>IF(AND($C25&lt;AJ$4,$D25&gt;(AI$4-1)),IF($H25="",'Color Key'!$C$9,VLOOKUP($H25,'Color Key'!$B$11:$D$17,2,FALSE)),"")</f>
        <v/>
      </c>
      <c r="AJ25" s="32" t="str">
        <f>IF(AND($C25&lt;AK$4,$D25&gt;(AJ$4-1)),IF($H25="",'Color Key'!$C$9,VLOOKUP($H25,'Color Key'!$B$11:$D$17,2,FALSE)),"")</f>
        <v/>
      </c>
      <c r="AK25" s="32" t="str">
        <f>IF(AND($C25&lt;AL$4,$D25&gt;(AK$4-1)),IF($H25="",'Color Key'!$C$9,VLOOKUP($H25,'Color Key'!$B$11:$D$17,2,FALSE)),"")</f>
        <v/>
      </c>
      <c r="AL25" s="32" t="str">
        <f>IF(AND($C25&lt;AM$4,$D25&gt;(AL$4-1)),IF($H25="",'Color Key'!$C$9,VLOOKUP($H25,'Color Key'!$B$11:$D$17,2,FALSE)),"")</f>
        <v/>
      </c>
      <c r="AM25" s="32" t="str">
        <f>IF(AND($C25&lt;AN$4,$D25&gt;(AM$4-1)),IF($H25="",'Color Key'!$C$9,VLOOKUP($H25,'Color Key'!$B$11:$D$17,2,FALSE)),"")</f>
        <v/>
      </c>
      <c r="AN25" s="63" t="str">
        <f>IF(AND($C25&lt;AO$4,$D25&gt;(AN$4-1)),IF($H25="",'Color Key'!$C$9,VLOOKUP($H25,'Color Key'!$B$11:$D$17,2,FALSE)),"")</f>
        <v/>
      </c>
      <c r="AO25" s="64" t="str">
        <f>IF(AND($C25&lt;AP$4,$D25&gt;(AO$4-1)),IF($H25="",'Color Key'!$C$9,VLOOKUP($H25,'Color Key'!$B$11:$D$17,2,FALSE)),"")</f>
        <v/>
      </c>
      <c r="AP25" s="64" t="str">
        <f>IF(AND($C25&lt;AQ$4,$D25&gt;(AP$4-1)),IF($H25="",'Color Key'!$C$9,VLOOKUP($H25,'Color Key'!$B$11:$D$17,2,FALSE)),"")</f>
        <v/>
      </c>
      <c r="AQ25" s="64" t="str">
        <f>IF(AND($C25&lt;AR$4,$D25&gt;(AQ$4-1)),IF($H25="",'Color Key'!$C$9,VLOOKUP($H25,'Color Key'!$B$11:$D$17,2,FALSE)),"")</f>
        <v/>
      </c>
      <c r="AR25" s="64" t="str">
        <f>IF(AND($C25&lt;AS$4,$D25&gt;(AR$4-1)),IF($H25="",'Color Key'!$C$9,VLOOKUP($H25,'Color Key'!$B$11:$D$17,2,FALSE)),"")</f>
        <v/>
      </c>
      <c r="AS25" s="51" t="str">
        <f>IF(AND($C25&lt;AT$4,$D25&gt;(AS$4-1)),IF($H25="",'Color Key'!$C$9,VLOOKUP($H25,'Color Key'!$B$11:$D$17,2,FALSE)),"")</f>
        <v/>
      </c>
      <c r="AT25" s="32" t="str">
        <f>IF(AND($C25&lt;AU$4,$D25&gt;(AT$4-1)),IF($H25="",'Color Key'!$C$9,VLOOKUP($H25,'Color Key'!$B$11:$D$17,2,FALSE)),"")</f>
        <v/>
      </c>
      <c r="AU25" s="32" t="str">
        <f>IF(AND($C25&lt;AV$4,$D25&gt;(AU$4-1)),IF($H25="",'Color Key'!$C$9,VLOOKUP($H25,'Color Key'!$B$11:$D$17,2,FALSE)),"")</f>
        <v/>
      </c>
      <c r="AV25" s="32" t="str">
        <f>IF(AND($C25&lt;AW$4,$D25&gt;(AV$4-1)),IF($H25="",'Color Key'!$C$9,VLOOKUP($H25,'Color Key'!$B$11:$D$17,2,FALSE)),"")</f>
        <v/>
      </c>
    </row>
    <row r="26" spans="15:48" ht="15.75" customHeight="1">
      <c r="O26" s="51" t="str">
        <f>IF(AND($C26&lt;P$4,$D26&gt;(O$4-1)),IF($H26="",'Color Key'!$C$9,VLOOKUP($H26,'Color Key'!$B$11:$D$17,2,FALSE)),"")</f>
        <v/>
      </c>
      <c r="P26" s="32" t="str">
        <f>IF(AND($C26&lt;Q$4,$D26&gt;(P$4-1)),IF($H26="",'Color Key'!$C$9,VLOOKUP($H26,'Color Key'!$B$11:$D$17,2,FALSE)),"")</f>
        <v/>
      </c>
      <c r="Q26" s="32" t="str">
        <f>IF(AND($C26&lt;R$4,$D26&gt;(Q$4-1)),IF($H26="",'Color Key'!$C$9,VLOOKUP($H26,'Color Key'!$B$11:$D$17,2,FALSE)),"")</f>
        <v/>
      </c>
      <c r="R26" s="32" t="str">
        <f>IF(AND($C26&lt;S$4,$D26&gt;(R$4-1)),IF($H26="",'Color Key'!$C$9,VLOOKUP($H26,'Color Key'!$B$11:$D$17,2,FALSE)),"")</f>
        <v/>
      </c>
      <c r="S26" s="62" t="str">
        <f>IF(AND($C26&lt;T$4,$D26&gt;(S$4-1)),IF($H26="",'Color Key'!$C$9,VLOOKUP($H26,'Color Key'!$B$11:$D$17,2,FALSE)),"")</f>
        <v/>
      </c>
      <c r="T26" s="85" t="str">
        <f>IF(AND($C26&lt;U$4,$D26&gt;(T$4-1)),IF($H26="",'Color Key'!$C$9,VLOOKUP($H26,'Color Key'!$B$11:$D$17,2,FALSE)),"")</f>
        <v/>
      </c>
      <c r="U26" s="86" t="str">
        <f>IF(AND($C26&lt;V$4,$D26&gt;(U$4-1)),IF($H26="",'Color Key'!$C$9,VLOOKUP($H26,'Color Key'!$B$11:$D$17,2,FALSE)),"")</f>
        <v/>
      </c>
      <c r="V26" s="86" t="str">
        <f>IF(AND($C26&lt;W$4,$D26&gt;(V$4-1)),IF($H26="",'Color Key'!$C$9,VLOOKUP($H26,'Color Key'!$B$11:$D$17,2,FALSE)),"")</f>
        <v/>
      </c>
      <c r="W26" s="86" t="str">
        <f>IF(AND($C26&lt;X$4,$D26&gt;(W$4-1)),IF($H26="",'Color Key'!$C$9,VLOOKUP($H26,'Color Key'!$B$11:$D$17,2,FALSE)),"")</f>
        <v/>
      </c>
      <c r="X26" s="86" t="str">
        <f>IF(AND($C26&lt;Y$4,$D26&gt;(X$4-1)),IF($H26="",'Color Key'!$C$9,VLOOKUP($H26,'Color Key'!$B$11:$D$17,2,FALSE)),"")</f>
        <v/>
      </c>
      <c r="Y26" s="51" t="str">
        <f>IF(AND($C26&lt;Z$4,$D26&gt;(Y$4-1)),IF($H26="",'Color Key'!$C$9,VLOOKUP($H26,'Color Key'!$B$11:$D$17,2,FALSE)),"")</f>
        <v/>
      </c>
      <c r="Z26" s="32" t="str">
        <f>IF(AND($C26&lt;AA$4,$D26&gt;(Z$4-1)),IF($H26="",'Color Key'!$C$9,VLOOKUP($H26,'Color Key'!$B$11:$D$17,2,FALSE)),"")</f>
        <v/>
      </c>
      <c r="AA26" s="32" t="str">
        <f>IF(AND($C26&lt;AB$4,$D26&gt;(AA$4-1)),IF($H26="",'Color Key'!$C$9,VLOOKUP($H26,'Color Key'!$B$11:$D$17,2,FALSE)),"")</f>
        <v/>
      </c>
      <c r="AB26" s="32" t="str">
        <f>IF(AND($C26&lt;AC$4,$D26&gt;(AB$4-1)),IF($H26="",'Color Key'!$C$9,VLOOKUP($H26,'Color Key'!$B$11:$D$17,2,FALSE)),"")</f>
        <v/>
      </c>
      <c r="AC26" s="32" t="str">
        <f>IF(AND($C26&lt;AD$4,$D26&gt;(AC$4-1)),IF($H26="",'Color Key'!$C$9,VLOOKUP($H26,'Color Key'!$B$11:$D$17,2,FALSE)),"")</f>
        <v/>
      </c>
      <c r="AD26" s="63" t="str">
        <f>IF(AND($C26&lt;AE$4,$D26&gt;(AD$4-1)),IF($H26="",'Color Key'!$C$9,VLOOKUP($H26,'Color Key'!$B$11:$D$17,2,FALSE)),"")</f>
        <v/>
      </c>
      <c r="AE26" s="64" t="str">
        <f>IF(AND($C26&lt;AF$4,$D26&gt;(AE$4-1)),IF($H26="",'Color Key'!$C$9,VLOOKUP($H26,'Color Key'!$B$11:$D$17,2,FALSE)),"")</f>
        <v/>
      </c>
      <c r="AF26" s="64" t="str">
        <f>IF(AND($C26&lt;AG$4,$D26&gt;(AF$4-1)),IF($H26="",'Color Key'!$C$9,VLOOKUP($H26,'Color Key'!$B$11:$D$17,2,FALSE)),"")</f>
        <v/>
      </c>
      <c r="AG26" s="64" t="str">
        <f>IF(AND($C26&lt;AH$4,$D26&gt;(AG$4-1)),IF($H26="",'Color Key'!$C$9,VLOOKUP($H26,'Color Key'!$B$11:$D$17,2,FALSE)),"")</f>
        <v/>
      </c>
      <c r="AH26" s="64" t="str">
        <f>IF(AND($C26&lt;AI$4,$D26&gt;(AH$4-1)),IF($H26="",'Color Key'!$C$9,VLOOKUP($H26,'Color Key'!$B$11:$D$17,2,FALSE)),"")</f>
        <v/>
      </c>
      <c r="AI26" s="51" t="str">
        <f>IF(AND($C26&lt;AJ$4,$D26&gt;(AI$4-1)),IF($H26="",'Color Key'!$C$9,VLOOKUP($H26,'Color Key'!$B$11:$D$17,2,FALSE)),"")</f>
        <v/>
      </c>
      <c r="AJ26" s="32" t="str">
        <f>IF(AND($C26&lt;AK$4,$D26&gt;(AJ$4-1)),IF($H26="",'Color Key'!$C$9,VLOOKUP($H26,'Color Key'!$B$11:$D$17,2,FALSE)),"")</f>
        <v/>
      </c>
      <c r="AK26" s="32" t="str">
        <f>IF(AND($C26&lt;AL$4,$D26&gt;(AK$4-1)),IF($H26="",'Color Key'!$C$9,VLOOKUP($H26,'Color Key'!$B$11:$D$17,2,FALSE)),"")</f>
        <v/>
      </c>
      <c r="AL26" s="32" t="str">
        <f>IF(AND($C26&lt;AM$4,$D26&gt;(AL$4-1)),IF($H26="",'Color Key'!$C$9,VLOOKUP($H26,'Color Key'!$B$11:$D$17,2,FALSE)),"")</f>
        <v/>
      </c>
      <c r="AM26" s="32" t="str">
        <f>IF(AND($C26&lt;AN$4,$D26&gt;(AM$4-1)),IF($H26="",'Color Key'!$C$9,VLOOKUP($H26,'Color Key'!$B$11:$D$17,2,FALSE)),"")</f>
        <v/>
      </c>
      <c r="AN26" s="63" t="str">
        <f>IF(AND($C26&lt;AO$4,$D26&gt;(AN$4-1)),IF($H26="",'Color Key'!$C$9,VLOOKUP($H26,'Color Key'!$B$11:$D$17,2,FALSE)),"")</f>
        <v/>
      </c>
      <c r="AO26" s="64" t="str">
        <f>IF(AND($C26&lt;AP$4,$D26&gt;(AO$4-1)),IF($H26="",'Color Key'!$C$9,VLOOKUP($H26,'Color Key'!$B$11:$D$17,2,FALSE)),"")</f>
        <v/>
      </c>
      <c r="AP26" s="64" t="str">
        <f>IF(AND($C26&lt;AQ$4,$D26&gt;(AP$4-1)),IF($H26="",'Color Key'!$C$9,VLOOKUP($H26,'Color Key'!$B$11:$D$17,2,FALSE)),"")</f>
        <v/>
      </c>
      <c r="AQ26" s="64" t="str">
        <f>IF(AND($C26&lt;AR$4,$D26&gt;(AQ$4-1)),IF($H26="",'Color Key'!$C$9,VLOOKUP($H26,'Color Key'!$B$11:$D$17,2,FALSE)),"")</f>
        <v/>
      </c>
      <c r="AR26" s="64" t="str">
        <f>IF(AND($C26&lt;AS$4,$D26&gt;(AR$4-1)),IF($H26="",'Color Key'!$C$9,VLOOKUP($H26,'Color Key'!$B$11:$D$17,2,FALSE)),"")</f>
        <v/>
      </c>
      <c r="AS26" s="51" t="str">
        <f>IF(AND($C26&lt;AT$4,$D26&gt;(AS$4-1)),IF($H26="",'Color Key'!$C$9,VLOOKUP($H26,'Color Key'!$B$11:$D$17,2,FALSE)),"")</f>
        <v/>
      </c>
      <c r="AT26" s="32" t="str">
        <f>IF(AND($C26&lt;AU$4,$D26&gt;(AT$4-1)),IF($H26="",'Color Key'!$C$9,VLOOKUP($H26,'Color Key'!$B$11:$D$17,2,FALSE)),"")</f>
        <v/>
      </c>
      <c r="AU26" s="32" t="str">
        <f>IF(AND($C26&lt;AV$4,$D26&gt;(AU$4-1)),IF($H26="",'Color Key'!$C$9,VLOOKUP($H26,'Color Key'!$B$11:$D$17,2,FALSE)),"")</f>
        <v/>
      </c>
      <c r="AV26" s="32" t="str">
        <f>IF(AND($C26&lt;AW$4,$D26&gt;(AV$4-1)),IF($H26="",'Color Key'!$C$9,VLOOKUP($H26,'Color Key'!$B$11:$D$17,2,FALSE)),"")</f>
        <v/>
      </c>
    </row>
    <row r="27" spans="15:48" ht="15.75" customHeight="1">
      <c r="O27" s="51" t="str">
        <f>IF(AND($C27&lt;P$4,$D27&gt;(O$4-1)),IF($H27="",'Color Key'!$C$9,VLOOKUP($H27,'Color Key'!$B$11:$D$17,2,FALSE)),"")</f>
        <v/>
      </c>
      <c r="P27" s="32" t="str">
        <f>IF(AND($C27&lt;Q$4,$D27&gt;(P$4-1)),IF($H27="",'Color Key'!$C$9,VLOOKUP($H27,'Color Key'!$B$11:$D$17,2,FALSE)),"")</f>
        <v/>
      </c>
      <c r="Q27" s="32" t="str">
        <f>IF(AND($C27&lt;R$4,$D27&gt;(Q$4-1)),IF($H27="",'Color Key'!$C$9,VLOOKUP($H27,'Color Key'!$B$11:$D$17,2,FALSE)),"")</f>
        <v/>
      </c>
      <c r="R27" s="32" t="str">
        <f>IF(AND($C27&lt;S$4,$D27&gt;(R$4-1)),IF($H27="",'Color Key'!$C$9,VLOOKUP($H27,'Color Key'!$B$11:$D$17,2,FALSE)),"")</f>
        <v/>
      </c>
      <c r="S27" s="62" t="str">
        <f>IF(AND($C27&lt;T$4,$D27&gt;(S$4-1)),IF($H27="",'Color Key'!$C$9,VLOOKUP($H27,'Color Key'!$B$11:$D$17,2,FALSE)),"")</f>
        <v/>
      </c>
      <c r="T27" s="85" t="str">
        <f>IF(AND($C27&lt;U$4,$D27&gt;(T$4-1)),IF($H27="",'Color Key'!$C$9,VLOOKUP($H27,'Color Key'!$B$11:$D$17,2,FALSE)),"")</f>
        <v/>
      </c>
      <c r="U27" s="86" t="str">
        <f>IF(AND($C27&lt;V$4,$D27&gt;(U$4-1)),IF($H27="",'Color Key'!$C$9,VLOOKUP($H27,'Color Key'!$B$11:$D$17,2,FALSE)),"")</f>
        <v/>
      </c>
      <c r="V27" s="86" t="str">
        <f>IF(AND($C27&lt;W$4,$D27&gt;(V$4-1)),IF($H27="",'Color Key'!$C$9,VLOOKUP($H27,'Color Key'!$B$11:$D$17,2,FALSE)),"")</f>
        <v/>
      </c>
      <c r="W27" s="86" t="str">
        <f>IF(AND($C27&lt;X$4,$D27&gt;(W$4-1)),IF($H27="",'Color Key'!$C$9,VLOOKUP($H27,'Color Key'!$B$11:$D$17,2,FALSE)),"")</f>
        <v/>
      </c>
      <c r="X27" s="86" t="str">
        <f>IF(AND($C27&lt;Y$4,$D27&gt;(X$4-1)),IF($H27="",'Color Key'!$C$9,VLOOKUP($H27,'Color Key'!$B$11:$D$17,2,FALSE)),"")</f>
        <v/>
      </c>
      <c r="Y27" s="51" t="str">
        <f>IF(AND($C27&lt;Z$4,$D27&gt;(Y$4-1)),IF($H27="",'Color Key'!$C$9,VLOOKUP($H27,'Color Key'!$B$11:$D$17,2,FALSE)),"")</f>
        <v/>
      </c>
      <c r="Z27" s="32" t="str">
        <f>IF(AND($C27&lt;AA$4,$D27&gt;(Z$4-1)),IF($H27="",'Color Key'!$C$9,VLOOKUP($H27,'Color Key'!$B$11:$D$17,2,FALSE)),"")</f>
        <v/>
      </c>
      <c r="AA27" s="32" t="str">
        <f>IF(AND($C27&lt;AB$4,$D27&gt;(AA$4-1)),IF($H27="",'Color Key'!$C$9,VLOOKUP($H27,'Color Key'!$B$11:$D$17,2,FALSE)),"")</f>
        <v/>
      </c>
      <c r="AB27" s="32" t="str">
        <f>IF(AND($C27&lt;AC$4,$D27&gt;(AB$4-1)),IF($H27="",'Color Key'!$C$9,VLOOKUP($H27,'Color Key'!$B$11:$D$17,2,FALSE)),"")</f>
        <v/>
      </c>
      <c r="AC27" s="32" t="str">
        <f>IF(AND($C27&lt;AD$4,$D27&gt;(AC$4-1)),IF($H27="",'Color Key'!$C$9,VLOOKUP($H27,'Color Key'!$B$11:$D$17,2,FALSE)),"")</f>
        <v/>
      </c>
      <c r="AD27" s="63" t="str">
        <f>IF(AND($C27&lt;AE$4,$D27&gt;(AD$4-1)),IF($H27="",'Color Key'!$C$9,VLOOKUP($H27,'Color Key'!$B$11:$D$17,2,FALSE)),"")</f>
        <v/>
      </c>
      <c r="AE27" s="64" t="str">
        <f>IF(AND($C27&lt;AF$4,$D27&gt;(AE$4-1)),IF($H27="",'Color Key'!$C$9,VLOOKUP($H27,'Color Key'!$B$11:$D$17,2,FALSE)),"")</f>
        <v/>
      </c>
      <c r="AF27" s="64" t="str">
        <f>IF(AND($C27&lt;AG$4,$D27&gt;(AF$4-1)),IF($H27="",'Color Key'!$C$9,VLOOKUP($H27,'Color Key'!$B$11:$D$17,2,FALSE)),"")</f>
        <v/>
      </c>
      <c r="AG27" s="64" t="str">
        <f>IF(AND($C27&lt;AH$4,$D27&gt;(AG$4-1)),IF($H27="",'Color Key'!$C$9,VLOOKUP($H27,'Color Key'!$B$11:$D$17,2,FALSE)),"")</f>
        <v/>
      </c>
      <c r="AH27" s="64" t="str">
        <f>IF(AND($C27&lt;AI$4,$D27&gt;(AH$4-1)),IF($H27="",'Color Key'!$C$9,VLOOKUP($H27,'Color Key'!$B$11:$D$17,2,FALSE)),"")</f>
        <v/>
      </c>
      <c r="AI27" s="51" t="str">
        <f>IF(AND($C27&lt;AJ$4,$D27&gt;(AI$4-1)),IF($H27="",'Color Key'!$C$9,VLOOKUP($H27,'Color Key'!$B$11:$D$17,2,FALSE)),"")</f>
        <v/>
      </c>
      <c r="AJ27" s="32" t="str">
        <f>IF(AND($C27&lt;AK$4,$D27&gt;(AJ$4-1)),IF($H27="",'Color Key'!$C$9,VLOOKUP($H27,'Color Key'!$B$11:$D$17,2,FALSE)),"")</f>
        <v/>
      </c>
      <c r="AK27" s="32" t="str">
        <f>IF(AND($C27&lt;AL$4,$D27&gt;(AK$4-1)),IF($H27="",'Color Key'!$C$9,VLOOKUP($H27,'Color Key'!$B$11:$D$17,2,FALSE)),"")</f>
        <v/>
      </c>
      <c r="AL27" s="32" t="str">
        <f>IF(AND($C27&lt;AM$4,$D27&gt;(AL$4-1)),IF($H27="",'Color Key'!$C$9,VLOOKUP($H27,'Color Key'!$B$11:$D$17,2,FALSE)),"")</f>
        <v/>
      </c>
      <c r="AM27" s="32" t="str">
        <f>IF(AND($C27&lt;AN$4,$D27&gt;(AM$4-1)),IF($H27="",'Color Key'!$C$9,VLOOKUP($H27,'Color Key'!$B$11:$D$17,2,FALSE)),"")</f>
        <v/>
      </c>
      <c r="AN27" s="63" t="str">
        <f>IF(AND($C27&lt;AO$4,$D27&gt;(AN$4-1)),IF($H27="",'Color Key'!$C$9,VLOOKUP($H27,'Color Key'!$B$11:$D$17,2,FALSE)),"")</f>
        <v/>
      </c>
      <c r="AO27" s="64" t="str">
        <f>IF(AND($C27&lt;AP$4,$D27&gt;(AO$4-1)),IF($H27="",'Color Key'!$C$9,VLOOKUP($H27,'Color Key'!$B$11:$D$17,2,FALSE)),"")</f>
        <v/>
      </c>
      <c r="AP27" s="64" t="str">
        <f>IF(AND($C27&lt;AQ$4,$D27&gt;(AP$4-1)),IF($H27="",'Color Key'!$C$9,VLOOKUP($H27,'Color Key'!$B$11:$D$17,2,FALSE)),"")</f>
        <v/>
      </c>
      <c r="AQ27" s="64" t="str">
        <f>IF(AND($C27&lt;AR$4,$D27&gt;(AQ$4-1)),IF($H27="",'Color Key'!$C$9,VLOOKUP($H27,'Color Key'!$B$11:$D$17,2,FALSE)),"")</f>
        <v/>
      </c>
      <c r="AR27" s="64" t="str">
        <f>IF(AND($C27&lt;AS$4,$D27&gt;(AR$4-1)),IF($H27="",'Color Key'!$C$9,VLOOKUP($H27,'Color Key'!$B$11:$D$17,2,FALSE)),"")</f>
        <v/>
      </c>
      <c r="AS27" s="51" t="str">
        <f>IF(AND($C27&lt;AT$4,$D27&gt;(AS$4-1)),IF($H27="",'Color Key'!$C$9,VLOOKUP($H27,'Color Key'!$B$11:$D$17,2,FALSE)),"")</f>
        <v/>
      </c>
      <c r="AT27" s="32" t="str">
        <f>IF(AND($C27&lt;AU$4,$D27&gt;(AT$4-1)),IF($H27="",'Color Key'!$C$9,VLOOKUP($H27,'Color Key'!$B$11:$D$17,2,FALSE)),"")</f>
        <v/>
      </c>
      <c r="AU27" s="32" t="str">
        <f>IF(AND($C27&lt;AV$4,$D27&gt;(AU$4-1)),IF($H27="",'Color Key'!$C$9,VLOOKUP($H27,'Color Key'!$B$11:$D$17,2,FALSE)),"")</f>
        <v/>
      </c>
      <c r="AV27" s="32" t="str">
        <f>IF(AND($C27&lt;AW$4,$D27&gt;(AV$4-1)),IF($H27="",'Color Key'!$C$9,VLOOKUP($H27,'Color Key'!$B$11:$D$17,2,FALSE)),"")</f>
        <v/>
      </c>
    </row>
    <row r="28" spans="15:48" ht="15.75" customHeight="1">
      <c r="O28" s="51" t="str">
        <f>IF(AND($C28&lt;P$4,$D28&gt;(O$4-1)),IF($H28="",'Color Key'!$C$9,VLOOKUP($H28,'Color Key'!$B$11:$D$17,2,FALSE)),"")</f>
        <v/>
      </c>
      <c r="P28" s="32" t="str">
        <f>IF(AND($C28&lt;Q$4,$D28&gt;(P$4-1)),IF($H28="",'Color Key'!$C$9,VLOOKUP($H28,'Color Key'!$B$11:$D$17,2,FALSE)),"")</f>
        <v/>
      </c>
      <c r="Q28" s="32" t="str">
        <f>IF(AND($C28&lt;R$4,$D28&gt;(Q$4-1)),IF($H28="",'Color Key'!$C$9,VLOOKUP($H28,'Color Key'!$B$11:$D$17,2,FALSE)),"")</f>
        <v/>
      </c>
      <c r="R28" s="32" t="str">
        <f>IF(AND($C28&lt;S$4,$D28&gt;(R$4-1)),IF($H28="",'Color Key'!$C$9,VLOOKUP($H28,'Color Key'!$B$11:$D$17,2,FALSE)),"")</f>
        <v/>
      </c>
      <c r="S28" s="62" t="str">
        <f>IF(AND($C28&lt;T$4,$D28&gt;(S$4-1)),IF($H28="",'Color Key'!$C$9,VLOOKUP($H28,'Color Key'!$B$11:$D$17,2,FALSE)),"")</f>
        <v/>
      </c>
      <c r="T28" s="85" t="str">
        <f>IF(AND($C28&lt;U$4,$D28&gt;(T$4-1)),IF($H28="",'Color Key'!$C$9,VLOOKUP($H28,'Color Key'!$B$11:$D$17,2,FALSE)),"")</f>
        <v/>
      </c>
      <c r="U28" s="86" t="str">
        <f>IF(AND($C28&lt;V$4,$D28&gt;(U$4-1)),IF($H28="",'Color Key'!$C$9,VLOOKUP($H28,'Color Key'!$B$11:$D$17,2,FALSE)),"")</f>
        <v/>
      </c>
      <c r="V28" s="86" t="str">
        <f>IF(AND($C28&lt;W$4,$D28&gt;(V$4-1)),IF($H28="",'Color Key'!$C$9,VLOOKUP($H28,'Color Key'!$B$11:$D$17,2,FALSE)),"")</f>
        <v/>
      </c>
      <c r="W28" s="86" t="str">
        <f>IF(AND($C28&lt;X$4,$D28&gt;(W$4-1)),IF($H28="",'Color Key'!$C$9,VLOOKUP($H28,'Color Key'!$B$11:$D$17,2,FALSE)),"")</f>
        <v/>
      </c>
      <c r="X28" s="86" t="str">
        <f>IF(AND($C28&lt;Y$4,$D28&gt;(X$4-1)),IF($H28="",'Color Key'!$C$9,VLOOKUP($H28,'Color Key'!$B$11:$D$17,2,FALSE)),"")</f>
        <v/>
      </c>
      <c r="Y28" s="51" t="str">
        <f>IF(AND($C28&lt;Z$4,$D28&gt;(Y$4-1)),IF($H28="",'Color Key'!$C$9,VLOOKUP($H28,'Color Key'!$B$11:$D$17,2,FALSE)),"")</f>
        <v/>
      </c>
      <c r="Z28" s="32" t="str">
        <f>IF(AND($C28&lt;AA$4,$D28&gt;(Z$4-1)),IF($H28="",'Color Key'!$C$9,VLOOKUP($H28,'Color Key'!$B$11:$D$17,2,FALSE)),"")</f>
        <v/>
      </c>
      <c r="AA28" s="32" t="str">
        <f>IF(AND($C28&lt;AB$4,$D28&gt;(AA$4-1)),IF($H28="",'Color Key'!$C$9,VLOOKUP($H28,'Color Key'!$B$11:$D$17,2,FALSE)),"")</f>
        <v/>
      </c>
      <c r="AB28" s="32" t="str">
        <f>IF(AND($C28&lt;AC$4,$D28&gt;(AB$4-1)),IF($H28="",'Color Key'!$C$9,VLOOKUP($H28,'Color Key'!$B$11:$D$17,2,FALSE)),"")</f>
        <v/>
      </c>
      <c r="AC28" s="32" t="str">
        <f>IF(AND($C28&lt;AD$4,$D28&gt;(AC$4-1)),IF($H28="",'Color Key'!$C$9,VLOOKUP($H28,'Color Key'!$B$11:$D$17,2,FALSE)),"")</f>
        <v/>
      </c>
      <c r="AD28" s="63" t="str">
        <f>IF(AND($C28&lt;AE$4,$D28&gt;(AD$4-1)),IF($H28="",'Color Key'!$C$9,VLOOKUP($H28,'Color Key'!$B$11:$D$17,2,FALSE)),"")</f>
        <v/>
      </c>
      <c r="AE28" s="64" t="str">
        <f>IF(AND($C28&lt;AF$4,$D28&gt;(AE$4-1)),IF($H28="",'Color Key'!$C$9,VLOOKUP($H28,'Color Key'!$B$11:$D$17,2,FALSE)),"")</f>
        <v/>
      </c>
      <c r="AF28" s="64" t="str">
        <f>IF(AND($C28&lt;AG$4,$D28&gt;(AF$4-1)),IF($H28="",'Color Key'!$C$9,VLOOKUP($H28,'Color Key'!$B$11:$D$17,2,FALSE)),"")</f>
        <v/>
      </c>
      <c r="AG28" s="64" t="str">
        <f>IF(AND($C28&lt;AH$4,$D28&gt;(AG$4-1)),IF($H28="",'Color Key'!$C$9,VLOOKUP($H28,'Color Key'!$B$11:$D$17,2,FALSE)),"")</f>
        <v/>
      </c>
      <c r="AH28" s="64" t="str">
        <f>IF(AND($C28&lt;AI$4,$D28&gt;(AH$4-1)),IF($H28="",'Color Key'!$C$9,VLOOKUP($H28,'Color Key'!$B$11:$D$17,2,FALSE)),"")</f>
        <v/>
      </c>
      <c r="AI28" s="51" t="str">
        <f>IF(AND($C28&lt;AJ$4,$D28&gt;(AI$4-1)),IF($H28="",'Color Key'!$C$9,VLOOKUP($H28,'Color Key'!$B$11:$D$17,2,FALSE)),"")</f>
        <v/>
      </c>
      <c r="AJ28" s="32" t="str">
        <f>IF(AND($C28&lt;AK$4,$D28&gt;(AJ$4-1)),IF($H28="",'Color Key'!$C$9,VLOOKUP($H28,'Color Key'!$B$11:$D$17,2,FALSE)),"")</f>
        <v/>
      </c>
      <c r="AK28" s="32" t="str">
        <f>IF(AND($C28&lt;AL$4,$D28&gt;(AK$4-1)),IF($H28="",'Color Key'!$C$9,VLOOKUP($H28,'Color Key'!$B$11:$D$17,2,FALSE)),"")</f>
        <v/>
      </c>
      <c r="AL28" s="32" t="str">
        <f>IF(AND($C28&lt;AM$4,$D28&gt;(AL$4-1)),IF($H28="",'Color Key'!$C$9,VLOOKUP($H28,'Color Key'!$B$11:$D$17,2,FALSE)),"")</f>
        <v/>
      </c>
      <c r="AM28" s="32" t="str">
        <f>IF(AND($C28&lt;AN$4,$D28&gt;(AM$4-1)),IF($H28="",'Color Key'!$C$9,VLOOKUP($H28,'Color Key'!$B$11:$D$17,2,FALSE)),"")</f>
        <v/>
      </c>
      <c r="AN28" s="63" t="str">
        <f>IF(AND($C28&lt;AO$4,$D28&gt;(AN$4-1)),IF($H28="",'Color Key'!$C$9,VLOOKUP($H28,'Color Key'!$B$11:$D$17,2,FALSE)),"")</f>
        <v/>
      </c>
      <c r="AO28" s="64" t="str">
        <f>IF(AND($C28&lt;AP$4,$D28&gt;(AO$4-1)),IF($H28="",'Color Key'!$C$9,VLOOKUP($H28,'Color Key'!$B$11:$D$17,2,FALSE)),"")</f>
        <v/>
      </c>
      <c r="AP28" s="64" t="str">
        <f>IF(AND($C28&lt;AQ$4,$D28&gt;(AP$4-1)),IF($H28="",'Color Key'!$C$9,VLOOKUP($H28,'Color Key'!$B$11:$D$17,2,FALSE)),"")</f>
        <v/>
      </c>
      <c r="AQ28" s="64" t="str">
        <f>IF(AND($C28&lt;AR$4,$D28&gt;(AQ$4-1)),IF($H28="",'Color Key'!$C$9,VLOOKUP($H28,'Color Key'!$B$11:$D$17,2,FALSE)),"")</f>
        <v/>
      </c>
      <c r="AR28" s="64" t="str">
        <f>IF(AND($C28&lt;AS$4,$D28&gt;(AR$4-1)),IF($H28="",'Color Key'!$C$9,VLOOKUP($H28,'Color Key'!$B$11:$D$17,2,FALSE)),"")</f>
        <v/>
      </c>
      <c r="AS28" s="51" t="str">
        <f>IF(AND($C28&lt;AT$4,$D28&gt;(AS$4-1)),IF($H28="",'Color Key'!$C$9,VLOOKUP($H28,'Color Key'!$B$11:$D$17,2,FALSE)),"")</f>
        <v/>
      </c>
      <c r="AT28" s="32" t="str">
        <f>IF(AND($C28&lt;AU$4,$D28&gt;(AT$4-1)),IF($H28="",'Color Key'!$C$9,VLOOKUP($H28,'Color Key'!$B$11:$D$17,2,FALSE)),"")</f>
        <v/>
      </c>
      <c r="AU28" s="32" t="str">
        <f>IF(AND($C28&lt;AV$4,$D28&gt;(AU$4-1)),IF($H28="",'Color Key'!$C$9,VLOOKUP($H28,'Color Key'!$B$11:$D$17,2,FALSE)),"")</f>
        <v/>
      </c>
      <c r="AV28" s="32" t="str">
        <f>IF(AND($C28&lt;AW$4,$D28&gt;(AV$4-1)),IF($H28="",'Color Key'!$C$9,VLOOKUP($H28,'Color Key'!$B$11:$D$17,2,FALSE)),"")</f>
        <v/>
      </c>
    </row>
    <row r="29" spans="15:48" ht="15.75" customHeight="1">
      <c r="O29" s="51" t="str">
        <f>IF(AND($C29&lt;P$4,$D29&gt;(O$4-1)),IF($H29="",'Color Key'!$C$9,VLOOKUP($H29,'Color Key'!$B$11:$D$17,2,FALSE)),"")</f>
        <v/>
      </c>
      <c r="P29" s="32" t="str">
        <f>IF(AND($C29&lt;Q$4,$D29&gt;(P$4-1)),IF($H29="",'Color Key'!$C$9,VLOOKUP($H29,'Color Key'!$B$11:$D$17,2,FALSE)),"")</f>
        <v/>
      </c>
      <c r="Q29" s="32" t="str">
        <f>IF(AND($C29&lt;R$4,$D29&gt;(Q$4-1)),IF($H29="",'Color Key'!$C$9,VLOOKUP($H29,'Color Key'!$B$11:$D$17,2,FALSE)),"")</f>
        <v/>
      </c>
      <c r="R29" s="32" t="str">
        <f>IF(AND($C29&lt;S$4,$D29&gt;(R$4-1)),IF($H29="",'Color Key'!$C$9,VLOOKUP($H29,'Color Key'!$B$11:$D$17,2,FALSE)),"")</f>
        <v/>
      </c>
      <c r="S29" s="62" t="str">
        <f>IF(AND($C29&lt;T$4,$D29&gt;(S$4-1)),IF($H29="",'Color Key'!$C$9,VLOOKUP($H29,'Color Key'!$B$11:$D$17,2,FALSE)),"")</f>
        <v/>
      </c>
      <c r="T29" s="85" t="str">
        <f>IF(AND($C29&lt;U$4,$D29&gt;(T$4-1)),IF($H29="",'Color Key'!$C$9,VLOOKUP($H29,'Color Key'!$B$11:$D$17,2,FALSE)),"")</f>
        <v/>
      </c>
      <c r="U29" s="86" t="str">
        <f>IF(AND($C29&lt;V$4,$D29&gt;(U$4-1)),IF($H29="",'Color Key'!$C$9,VLOOKUP($H29,'Color Key'!$B$11:$D$17,2,FALSE)),"")</f>
        <v/>
      </c>
      <c r="V29" s="86" t="str">
        <f>IF(AND($C29&lt;W$4,$D29&gt;(V$4-1)),IF($H29="",'Color Key'!$C$9,VLOOKUP($H29,'Color Key'!$B$11:$D$17,2,FALSE)),"")</f>
        <v/>
      </c>
      <c r="W29" s="86" t="str">
        <f>IF(AND($C29&lt;X$4,$D29&gt;(W$4-1)),IF($H29="",'Color Key'!$C$9,VLOOKUP($H29,'Color Key'!$B$11:$D$17,2,FALSE)),"")</f>
        <v/>
      </c>
      <c r="X29" s="86" t="str">
        <f>IF(AND($C29&lt;Y$4,$D29&gt;(X$4-1)),IF($H29="",'Color Key'!$C$9,VLOOKUP($H29,'Color Key'!$B$11:$D$17,2,FALSE)),"")</f>
        <v/>
      </c>
      <c r="Y29" s="51" t="str">
        <f>IF(AND($C29&lt;Z$4,$D29&gt;(Y$4-1)),IF($H29="",'Color Key'!$C$9,VLOOKUP($H29,'Color Key'!$B$11:$D$17,2,FALSE)),"")</f>
        <v/>
      </c>
      <c r="Z29" s="32" t="str">
        <f>IF(AND($C29&lt;AA$4,$D29&gt;(Z$4-1)),IF($H29="",'Color Key'!$C$9,VLOOKUP($H29,'Color Key'!$B$11:$D$17,2,FALSE)),"")</f>
        <v/>
      </c>
      <c r="AA29" s="32" t="str">
        <f>IF(AND($C29&lt;AB$4,$D29&gt;(AA$4-1)),IF($H29="",'Color Key'!$C$9,VLOOKUP($H29,'Color Key'!$B$11:$D$17,2,FALSE)),"")</f>
        <v/>
      </c>
      <c r="AB29" s="32" t="str">
        <f>IF(AND($C29&lt;AC$4,$D29&gt;(AB$4-1)),IF($H29="",'Color Key'!$C$9,VLOOKUP($H29,'Color Key'!$B$11:$D$17,2,FALSE)),"")</f>
        <v/>
      </c>
      <c r="AC29" s="32" t="str">
        <f>IF(AND($C29&lt;AD$4,$D29&gt;(AC$4-1)),IF($H29="",'Color Key'!$C$9,VLOOKUP($H29,'Color Key'!$B$11:$D$17,2,FALSE)),"")</f>
        <v/>
      </c>
      <c r="AD29" s="63" t="str">
        <f>IF(AND($C29&lt;AE$4,$D29&gt;(AD$4-1)),IF($H29="",'Color Key'!$C$9,VLOOKUP($H29,'Color Key'!$B$11:$D$17,2,FALSE)),"")</f>
        <v/>
      </c>
      <c r="AE29" s="64" t="str">
        <f>IF(AND($C29&lt;AF$4,$D29&gt;(AE$4-1)),IF($H29="",'Color Key'!$C$9,VLOOKUP($H29,'Color Key'!$B$11:$D$17,2,FALSE)),"")</f>
        <v/>
      </c>
      <c r="AF29" s="64" t="str">
        <f>IF(AND($C29&lt;AG$4,$D29&gt;(AF$4-1)),IF($H29="",'Color Key'!$C$9,VLOOKUP($H29,'Color Key'!$B$11:$D$17,2,FALSE)),"")</f>
        <v/>
      </c>
      <c r="AG29" s="64" t="str">
        <f>IF(AND($C29&lt;AH$4,$D29&gt;(AG$4-1)),IF($H29="",'Color Key'!$C$9,VLOOKUP($H29,'Color Key'!$B$11:$D$17,2,FALSE)),"")</f>
        <v/>
      </c>
      <c r="AH29" s="64" t="str">
        <f>IF(AND($C29&lt;AI$4,$D29&gt;(AH$4-1)),IF($H29="",'Color Key'!$C$9,VLOOKUP($H29,'Color Key'!$B$11:$D$17,2,FALSE)),"")</f>
        <v/>
      </c>
      <c r="AI29" s="51" t="str">
        <f>IF(AND($C29&lt;AJ$4,$D29&gt;(AI$4-1)),IF($H29="",'Color Key'!$C$9,VLOOKUP($H29,'Color Key'!$B$11:$D$17,2,FALSE)),"")</f>
        <v/>
      </c>
      <c r="AJ29" s="32" t="str">
        <f>IF(AND($C29&lt;AK$4,$D29&gt;(AJ$4-1)),IF($H29="",'Color Key'!$C$9,VLOOKUP($H29,'Color Key'!$B$11:$D$17,2,FALSE)),"")</f>
        <v/>
      </c>
      <c r="AK29" s="32" t="str">
        <f>IF(AND($C29&lt;AL$4,$D29&gt;(AK$4-1)),IF($H29="",'Color Key'!$C$9,VLOOKUP($H29,'Color Key'!$B$11:$D$17,2,FALSE)),"")</f>
        <v/>
      </c>
      <c r="AL29" s="32" t="str">
        <f>IF(AND($C29&lt;AM$4,$D29&gt;(AL$4-1)),IF($H29="",'Color Key'!$C$9,VLOOKUP($H29,'Color Key'!$B$11:$D$17,2,FALSE)),"")</f>
        <v/>
      </c>
      <c r="AM29" s="32" t="str">
        <f>IF(AND($C29&lt;AN$4,$D29&gt;(AM$4-1)),IF($H29="",'Color Key'!$C$9,VLOOKUP($H29,'Color Key'!$B$11:$D$17,2,FALSE)),"")</f>
        <v/>
      </c>
      <c r="AN29" s="63" t="str">
        <f>IF(AND($C29&lt;AO$4,$D29&gt;(AN$4-1)),IF($H29="",'Color Key'!$C$9,VLOOKUP($H29,'Color Key'!$B$11:$D$17,2,FALSE)),"")</f>
        <v/>
      </c>
      <c r="AO29" s="64" t="str">
        <f>IF(AND($C29&lt;AP$4,$D29&gt;(AO$4-1)),IF($H29="",'Color Key'!$C$9,VLOOKUP($H29,'Color Key'!$B$11:$D$17,2,FALSE)),"")</f>
        <v/>
      </c>
      <c r="AP29" s="64" t="str">
        <f>IF(AND($C29&lt;AQ$4,$D29&gt;(AP$4-1)),IF($H29="",'Color Key'!$C$9,VLOOKUP($H29,'Color Key'!$B$11:$D$17,2,FALSE)),"")</f>
        <v/>
      </c>
      <c r="AQ29" s="64" t="str">
        <f>IF(AND($C29&lt;AR$4,$D29&gt;(AQ$4-1)),IF($H29="",'Color Key'!$C$9,VLOOKUP($H29,'Color Key'!$B$11:$D$17,2,FALSE)),"")</f>
        <v/>
      </c>
      <c r="AR29" s="64" t="str">
        <f>IF(AND($C29&lt;AS$4,$D29&gt;(AR$4-1)),IF($H29="",'Color Key'!$C$9,VLOOKUP($H29,'Color Key'!$B$11:$D$17,2,FALSE)),"")</f>
        <v/>
      </c>
      <c r="AS29" s="51" t="str">
        <f>IF(AND($C29&lt;AT$4,$D29&gt;(AS$4-1)),IF($H29="",'Color Key'!$C$9,VLOOKUP($H29,'Color Key'!$B$11:$D$17,2,FALSE)),"")</f>
        <v/>
      </c>
      <c r="AT29" s="32" t="str">
        <f>IF(AND($C29&lt;AU$4,$D29&gt;(AT$4-1)),IF($H29="",'Color Key'!$C$9,VLOOKUP($H29,'Color Key'!$B$11:$D$17,2,FALSE)),"")</f>
        <v/>
      </c>
      <c r="AU29" s="32" t="str">
        <f>IF(AND($C29&lt;AV$4,$D29&gt;(AU$4-1)),IF($H29="",'Color Key'!$C$9,VLOOKUP($H29,'Color Key'!$B$11:$D$17,2,FALSE)),"")</f>
        <v/>
      </c>
      <c r="AV29" s="32" t="str">
        <f>IF(AND($C29&lt;AW$4,$D29&gt;(AV$4-1)),IF($H29="",'Color Key'!$C$9,VLOOKUP($H29,'Color Key'!$B$11:$D$17,2,FALSE)),"")</f>
        <v/>
      </c>
    </row>
    <row r="30" spans="15:48" ht="15.75" customHeight="1">
      <c r="O30" s="51" t="str">
        <f>IF(AND($C30&lt;P$4,$D30&gt;(O$4-1)),IF($H30="",'Color Key'!$C$9,VLOOKUP($H30,'Color Key'!$B$11:$D$17,2,FALSE)),"")</f>
        <v/>
      </c>
      <c r="P30" s="32" t="str">
        <f>IF(AND($C30&lt;Q$4,$D30&gt;(P$4-1)),IF($H30="",'Color Key'!$C$9,VLOOKUP($H30,'Color Key'!$B$11:$D$17,2,FALSE)),"")</f>
        <v/>
      </c>
      <c r="Q30" s="32" t="str">
        <f>IF(AND($C30&lt;R$4,$D30&gt;(Q$4-1)),IF($H30="",'Color Key'!$C$9,VLOOKUP($H30,'Color Key'!$B$11:$D$17,2,FALSE)),"")</f>
        <v/>
      </c>
      <c r="R30" s="32" t="str">
        <f>IF(AND($C30&lt;S$4,$D30&gt;(R$4-1)),IF($H30="",'Color Key'!$C$9,VLOOKUP($H30,'Color Key'!$B$11:$D$17,2,FALSE)),"")</f>
        <v/>
      </c>
      <c r="S30" s="62" t="str">
        <f>IF(AND($C30&lt;T$4,$D30&gt;(S$4-1)),IF($H30="",'Color Key'!$C$9,VLOOKUP($H30,'Color Key'!$B$11:$D$17,2,FALSE)),"")</f>
        <v/>
      </c>
      <c r="T30" s="85" t="str">
        <f>IF(AND($C30&lt;U$4,$D30&gt;(T$4-1)),IF($H30="",'Color Key'!$C$9,VLOOKUP($H30,'Color Key'!$B$11:$D$17,2,FALSE)),"")</f>
        <v/>
      </c>
      <c r="U30" s="86" t="str">
        <f>IF(AND($C30&lt;V$4,$D30&gt;(U$4-1)),IF($H30="",'Color Key'!$C$9,VLOOKUP($H30,'Color Key'!$B$11:$D$17,2,FALSE)),"")</f>
        <v/>
      </c>
      <c r="V30" s="86" t="str">
        <f>IF(AND($C30&lt;W$4,$D30&gt;(V$4-1)),IF($H30="",'Color Key'!$C$9,VLOOKUP($H30,'Color Key'!$B$11:$D$17,2,FALSE)),"")</f>
        <v/>
      </c>
      <c r="W30" s="86" t="str">
        <f>IF(AND($C30&lt;X$4,$D30&gt;(W$4-1)),IF($H30="",'Color Key'!$C$9,VLOOKUP($H30,'Color Key'!$B$11:$D$17,2,FALSE)),"")</f>
        <v/>
      </c>
      <c r="X30" s="86" t="str">
        <f>IF(AND($C30&lt;Y$4,$D30&gt;(X$4-1)),IF($H30="",'Color Key'!$C$9,VLOOKUP($H30,'Color Key'!$B$11:$D$17,2,FALSE)),"")</f>
        <v/>
      </c>
      <c r="Y30" s="51" t="str">
        <f>IF(AND($C30&lt;Z$4,$D30&gt;(Y$4-1)),IF($H30="",'Color Key'!$C$9,VLOOKUP($H30,'Color Key'!$B$11:$D$17,2,FALSE)),"")</f>
        <v/>
      </c>
      <c r="Z30" s="32" t="str">
        <f>IF(AND($C30&lt;AA$4,$D30&gt;(Z$4-1)),IF($H30="",'Color Key'!$C$9,VLOOKUP($H30,'Color Key'!$B$11:$D$17,2,FALSE)),"")</f>
        <v/>
      </c>
      <c r="AA30" s="32" t="str">
        <f>IF(AND($C30&lt;AB$4,$D30&gt;(AA$4-1)),IF($H30="",'Color Key'!$C$9,VLOOKUP($H30,'Color Key'!$B$11:$D$17,2,FALSE)),"")</f>
        <v/>
      </c>
      <c r="AB30" s="32" t="str">
        <f>IF(AND($C30&lt;AC$4,$D30&gt;(AB$4-1)),IF($H30="",'Color Key'!$C$9,VLOOKUP($H30,'Color Key'!$B$11:$D$17,2,FALSE)),"")</f>
        <v/>
      </c>
      <c r="AC30" s="32" t="str">
        <f>IF(AND($C30&lt;AD$4,$D30&gt;(AC$4-1)),IF($H30="",'Color Key'!$C$9,VLOOKUP($H30,'Color Key'!$B$11:$D$17,2,FALSE)),"")</f>
        <v/>
      </c>
      <c r="AD30" s="63" t="str">
        <f>IF(AND($C30&lt;AE$4,$D30&gt;(AD$4-1)),IF($H30="",'Color Key'!$C$9,VLOOKUP($H30,'Color Key'!$B$11:$D$17,2,FALSE)),"")</f>
        <v/>
      </c>
      <c r="AE30" s="64" t="str">
        <f>IF(AND($C30&lt;AF$4,$D30&gt;(AE$4-1)),IF($H30="",'Color Key'!$C$9,VLOOKUP($H30,'Color Key'!$B$11:$D$17,2,FALSE)),"")</f>
        <v/>
      </c>
      <c r="AF30" s="64" t="str">
        <f>IF(AND($C30&lt;AG$4,$D30&gt;(AF$4-1)),IF($H30="",'Color Key'!$C$9,VLOOKUP($H30,'Color Key'!$B$11:$D$17,2,FALSE)),"")</f>
        <v/>
      </c>
      <c r="AG30" s="64" t="str">
        <f>IF(AND($C30&lt;AH$4,$D30&gt;(AG$4-1)),IF($H30="",'Color Key'!$C$9,VLOOKUP($H30,'Color Key'!$B$11:$D$17,2,FALSE)),"")</f>
        <v/>
      </c>
      <c r="AH30" s="64" t="str">
        <f>IF(AND($C30&lt;AI$4,$D30&gt;(AH$4-1)),IF($H30="",'Color Key'!$C$9,VLOOKUP($H30,'Color Key'!$B$11:$D$17,2,FALSE)),"")</f>
        <v/>
      </c>
      <c r="AI30" s="51" t="str">
        <f>IF(AND($C30&lt;AJ$4,$D30&gt;(AI$4-1)),IF($H30="",'Color Key'!$C$9,VLOOKUP($H30,'Color Key'!$B$11:$D$17,2,FALSE)),"")</f>
        <v/>
      </c>
      <c r="AJ30" s="32" t="str">
        <f>IF(AND($C30&lt;AK$4,$D30&gt;(AJ$4-1)),IF($H30="",'Color Key'!$C$9,VLOOKUP($H30,'Color Key'!$B$11:$D$17,2,FALSE)),"")</f>
        <v/>
      </c>
      <c r="AK30" s="32" t="str">
        <f>IF(AND($C30&lt;AL$4,$D30&gt;(AK$4-1)),IF($H30="",'Color Key'!$C$9,VLOOKUP($H30,'Color Key'!$B$11:$D$17,2,FALSE)),"")</f>
        <v/>
      </c>
      <c r="AL30" s="32" t="str">
        <f>IF(AND($C30&lt;AM$4,$D30&gt;(AL$4-1)),IF($H30="",'Color Key'!$C$9,VLOOKUP($H30,'Color Key'!$B$11:$D$17,2,FALSE)),"")</f>
        <v/>
      </c>
      <c r="AM30" s="32" t="str">
        <f>IF(AND($C30&lt;AN$4,$D30&gt;(AM$4-1)),IF($H30="",'Color Key'!$C$9,VLOOKUP($H30,'Color Key'!$B$11:$D$17,2,FALSE)),"")</f>
        <v/>
      </c>
      <c r="AN30" s="63" t="str">
        <f>IF(AND($C30&lt;AO$4,$D30&gt;(AN$4-1)),IF($H30="",'Color Key'!$C$9,VLOOKUP($H30,'Color Key'!$B$11:$D$17,2,FALSE)),"")</f>
        <v/>
      </c>
      <c r="AO30" s="64" t="str">
        <f>IF(AND($C30&lt;AP$4,$D30&gt;(AO$4-1)),IF($H30="",'Color Key'!$C$9,VLOOKUP($H30,'Color Key'!$B$11:$D$17,2,FALSE)),"")</f>
        <v/>
      </c>
      <c r="AP30" s="64" t="str">
        <f>IF(AND($C30&lt;AQ$4,$D30&gt;(AP$4-1)),IF($H30="",'Color Key'!$C$9,VLOOKUP($H30,'Color Key'!$B$11:$D$17,2,FALSE)),"")</f>
        <v/>
      </c>
      <c r="AQ30" s="64" t="str">
        <f>IF(AND($C30&lt;AR$4,$D30&gt;(AQ$4-1)),IF($H30="",'Color Key'!$C$9,VLOOKUP($H30,'Color Key'!$B$11:$D$17,2,FALSE)),"")</f>
        <v/>
      </c>
      <c r="AR30" s="64" t="str">
        <f>IF(AND($C30&lt;AS$4,$D30&gt;(AR$4-1)),IF($H30="",'Color Key'!$C$9,VLOOKUP($H30,'Color Key'!$B$11:$D$17,2,FALSE)),"")</f>
        <v/>
      </c>
      <c r="AS30" s="51" t="str">
        <f>IF(AND($C30&lt;AT$4,$D30&gt;(AS$4-1)),IF($H30="",'Color Key'!$C$9,VLOOKUP($H30,'Color Key'!$B$11:$D$17,2,FALSE)),"")</f>
        <v/>
      </c>
      <c r="AT30" s="32" t="str">
        <f>IF(AND($C30&lt;AU$4,$D30&gt;(AT$4-1)),IF($H30="",'Color Key'!$C$9,VLOOKUP($H30,'Color Key'!$B$11:$D$17,2,FALSE)),"")</f>
        <v/>
      </c>
      <c r="AU30" s="32" t="str">
        <f>IF(AND($C30&lt;AV$4,$D30&gt;(AU$4-1)),IF($H30="",'Color Key'!$C$9,VLOOKUP($H30,'Color Key'!$B$11:$D$17,2,FALSE)),"")</f>
        <v/>
      </c>
      <c r="AV30" s="32" t="str">
        <f>IF(AND($C30&lt;AW$4,$D30&gt;(AV$4-1)),IF($H30="",'Color Key'!$C$9,VLOOKUP($H30,'Color Key'!$B$11:$D$17,2,FALSE)),"")</f>
        <v/>
      </c>
    </row>
    <row r="31" spans="15:48" ht="15.75" customHeight="1">
      <c r="O31" s="51" t="str">
        <f>IF(AND($C31&lt;P$4,$D31&gt;(O$4-1)),IF($H31="",'Color Key'!$C$9,VLOOKUP($H31,'Color Key'!$B$11:$D$17,2,FALSE)),"")</f>
        <v/>
      </c>
      <c r="P31" s="32" t="str">
        <f>IF(AND($C31&lt;Q$4,$D31&gt;(P$4-1)),IF($H31="",'Color Key'!$C$9,VLOOKUP($H31,'Color Key'!$B$11:$D$17,2,FALSE)),"")</f>
        <v/>
      </c>
      <c r="Q31" s="32" t="str">
        <f>IF(AND($C31&lt;R$4,$D31&gt;(Q$4-1)),IF($H31="",'Color Key'!$C$9,VLOOKUP($H31,'Color Key'!$B$11:$D$17,2,FALSE)),"")</f>
        <v/>
      </c>
      <c r="R31" s="32" t="str">
        <f>IF(AND($C31&lt;S$4,$D31&gt;(R$4-1)),IF($H31="",'Color Key'!$C$9,VLOOKUP($H31,'Color Key'!$B$11:$D$17,2,FALSE)),"")</f>
        <v/>
      </c>
      <c r="S31" s="62" t="str">
        <f>IF(AND($C31&lt;T$4,$D31&gt;(S$4-1)),IF($H31="",'Color Key'!$C$9,VLOOKUP($H31,'Color Key'!$B$11:$D$17,2,FALSE)),"")</f>
        <v/>
      </c>
      <c r="T31" s="85" t="str">
        <f>IF(AND($C31&lt;U$4,$D31&gt;(T$4-1)),IF($H31="",'Color Key'!$C$9,VLOOKUP($H31,'Color Key'!$B$11:$D$17,2,FALSE)),"")</f>
        <v/>
      </c>
      <c r="U31" s="86" t="str">
        <f>IF(AND($C31&lt;V$4,$D31&gt;(U$4-1)),IF($H31="",'Color Key'!$C$9,VLOOKUP($H31,'Color Key'!$B$11:$D$17,2,FALSE)),"")</f>
        <v/>
      </c>
      <c r="V31" s="86" t="str">
        <f>IF(AND($C31&lt;W$4,$D31&gt;(V$4-1)),IF($H31="",'Color Key'!$C$9,VLOOKUP($H31,'Color Key'!$B$11:$D$17,2,FALSE)),"")</f>
        <v/>
      </c>
      <c r="W31" s="86" t="str">
        <f>IF(AND($C31&lt;X$4,$D31&gt;(W$4-1)),IF($H31="",'Color Key'!$C$9,VLOOKUP($H31,'Color Key'!$B$11:$D$17,2,FALSE)),"")</f>
        <v/>
      </c>
      <c r="X31" s="86" t="str">
        <f>IF(AND($C31&lt;Y$4,$D31&gt;(X$4-1)),IF($H31="",'Color Key'!$C$9,VLOOKUP($H31,'Color Key'!$B$11:$D$17,2,FALSE)),"")</f>
        <v/>
      </c>
      <c r="Y31" s="51" t="str">
        <f>IF(AND($C31&lt;Z$4,$D31&gt;(Y$4-1)),IF($H31="",'Color Key'!$C$9,VLOOKUP($H31,'Color Key'!$B$11:$D$17,2,FALSE)),"")</f>
        <v/>
      </c>
      <c r="Z31" s="32" t="str">
        <f>IF(AND($C31&lt;AA$4,$D31&gt;(Z$4-1)),IF($H31="",'Color Key'!$C$9,VLOOKUP($H31,'Color Key'!$B$11:$D$17,2,FALSE)),"")</f>
        <v/>
      </c>
      <c r="AA31" s="32" t="str">
        <f>IF(AND($C31&lt;AB$4,$D31&gt;(AA$4-1)),IF($H31="",'Color Key'!$C$9,VLOOKUP($H31,'Color Key'!$B$11:$D$17,2,FALSE)),"")</f>
        <v/>
      </c>
      <c r="AB31" s="32" t="str">
        <f>IF(AND($C31&lt;AC$4,$D31&gt;(AB$4-1)),IF($H31="",'Color Key'!$C$9,VLOOKUP($H31,'Color Key'!$B$11:$D$17,2,FALSE)),"")</f>
        <v/>
      </c>
      <c r="AC31" s="32" t="str">
        <f>IF(AND($C31&lt;AD$4,$D31&gt;(AC$4-1)),IF($H31="",'Color Key'!$C$9,VLOOKUP($H31,'Color Key'!$B$11:$D$17,2,FALSE)),"")</f>
        <v/>
      </c>
      <c r="AD31" s="63" t="str">
        <f>IF(AND($C31&lt;AE$4,$D31&gt;(AD$4-1)),IF($H31="",'Color Key'!$C$9,VLOOKUP($H31,'Color Key'!$B$11:$D$17,2,FALSE)),"")</f>
        <v/>
      </c>
      <c r="AE31" s="64" t="str">
        <f>IF(AND($C31&lt;AF$4,$D31&gt;(AE$4-1)),IF($H31="",'Color Key'!$C$9,VLOOKUP($H31,'Color Key'!$B$11:$D$17,2,FALSE)),"")</f>
        <v/>
      </c>
      <c r="AF31" s="64" t="str">
        <f>IF(AND($C31&lt;AG$4,$D31&gt;(AF$4-1)),IF($H31="",'Color Key'!$C$9,VLOOKUP($H31,'Color Key'!$B$11:$D$17,2,FALSE)),"")</f>
        <v/>
      </c>
      <c r="AG31" s="64" t="str">
        <f>IF(AND($C31&lt;AH$4,$D31&gt;(AG$4-1)),IF($H31="",'Color Key'!$C$9,VLOOKUP($H31,'Color Key'!$B$11:$D$17,2,FALSE)),"")</f>
        <v/>
      </c>
      <c r="AH31" s="64" t="str">
        <f>IF(AND($C31&lt;AI$4,$D31&gt;(AH$4-1)),IF($H31="",'Color Key'!$C$9,VLOOKUP($H31,'Color Key'!$B$11:$D$17,2,FALSE)),"")</f>
        <v/>
      </c>
      <c r="AI31" s="51" t="str">
        <f>IF(AND($C31&lt;AJ$4,$D31&gt;(AI$4-1)),IF($H31="",'Color Key'!$C$9,VLOOKUP($H31,'Color Key'!$B$11:$D$17,2,FALSE)),"")</f>
        <v/>
      </c>
      <c r="AJ31" s="32" t="str">
        <f>IF(AND($C31&lt;AK$4,$D31&gt;(AJ$4-1)),IF($H31="",'Color Key'!$C$9,VLOOKUP($H31,'Color Key'!$B$11:$D$17,2,FALSE)),"")</f>
        <v/>
      </c>
      <c r="AK31" s="32" t="str">
        <f>IF(AND($C31&lt;AL$4,$D31&gt;(AK$4-1)),IF($H31="",'Color Key'!$C$9,VLOOKUP($H31,'Color Key'!$B$11:$D$17,2,FALSE)),"")</f>
        <v/>
      </c>
      <c r="AL31" s="32" t="str">
        <f>IF(AND($C31&lt;AM$4,$D31&gt;(AL$4-1)),IF($H31="",'Color Key'!$C$9,VLOOKUP($H31,'Color Key'!$B$11:$D$17,2,FALSE)),"")</f>
        <v/>
      </c>
      <c r="AM31" s="32" t="str">
        <f>IF(AND($C31&lt;AN$4,$D31&gt;(AM$4-1)),IF($H31="",'Color Key'!$C$9,VLOOKUP($H31,'Color Key'!$B$11:$D$17,2,FALSE)),"")</f>
        <v/>
      </c>
      <c r="AN31" s="63" t="str">
        <f>IF(AND($C31&lt;AO$4,$D31&gt;(AN$4-1)),IF($H31="",'Color Key'!$C$9,VLOOKUP($H31,'Color Key'!$B$11:$D$17,2,FALSE)),"")</f>
        <v/>
      </c>
      <c r="AO31" s="64" t="str">
        <f>IF(AND($C31&lt;AP$4,$D31&gt;(AO$4-1)),IF($H31="",'Color Key'!$C$9,VLOOKUP($H31,'Color Key'!$B$11:$D$17,2,FALSE)),"")</f>
        <v/>
      </c>
      <c r="AP31" s="64" t="str">
        <f>IF(AND($C31&lt;AQ$4,$D31&gt;(AP$4-1)),IF($H31="",'Color Key'!$C$9,VLOOKUP($H31,'Color Key'!$B$11:$D$17,2,FALSE)),"")</f>
        <v/>
      </c>
      <c r="AQ31" s="64" t="str">
        <f>IF(AND($C31&lt;AR$4,$D31&gt;(AQ$4-1)),IF($H31="",'Color Key'!$C$9,VLOOKUP($H31,'Color Key'!$B$11:$D$17,2,FALSE)),"")</f>
        <v/>
      </c>
      <c r="AR31" s="64" t="str">
        <f>IF(AND($C31&lt;AS$4,$D31&gt;(AR$4-1)),IF($H31="",'Color Key'!$C$9,VLOOKUP($H31,'Color Key'!$B$11:$D$17,2,FALSE)),"")</f>
        <v/>
      </c>
      <c r="AS31" s="51" t="str">
        <f>IF(AND($C31&lt;AT$4,$D31&gt;(AS$4-1)),IF($H31="",'Color Key'!$C$9,VLOOKUP($H31,'Color Key'!$B$11:$D$17,2,FALSE)),"")</f>
        <v/>
      </c>
      <c r="AT31" s="32" t="str">
        <f>IF(AND($C31&lt;AU$4,$D31&gt;(AT$4-1)),IF($H31="",'Color Key'!$C$9,VLOOKUP($H31,'Color Key'!$B$11:$D$17,2,FALSE)),"")</f>
        <v/>
      </c>
      <c r="AU31" s="32" t="str">
        <f>IF(AND($C31&lt;AV$4,$D31&gt;(AU$4-1)),IF($H31="",'Color Key'!$C$9,VLOOKUP($H31,'Color Key'!$B$11:$D$17,2,FALSE)),"")</f>
        <v/>
      </c>
      <c r="AV31" s="32" t="str">
        <f>IF(AND($C31&lt;AW$4,$D31&gt;(AV$4-1)),IF($H31="",'Color Key'!$C$9,VLOOKUP($H31,'Color Key'!$B$11:$D$17,2,FALSE)),"")</f>
        <v/>
      </c>
    </row>
    <row r="32" spans="15:48" ht="15.75" customHeight="1">
      <c r="O32" s="51" t="str">
        <f>IF(AND($C32&lt;P$4,$D32&gt;(O$4-1)),IF($H32="",'Color Key'!$C$9,VLOOKUP($H32,'Color Key'!$B$11:$D$17,2,FALSE)),"")</f>
        <v/>
      </c>
      <c r="P32" s="32" t="str">
        <f>IF(AND($C32&lt;Q$4,$D32&gt;(P$4-1)),IF($H32="",'Color Key'!$C$9,VLOOKUP($H32,'Color Key'!$B$11:$D$17,2,FALSE)),"")</f>
        <v/>
      </c>
      <c r="Q32" s="32" t="str">
        <f>IF(AND($C32&lt;R$4,$D32&gt;(Q$4-1)),IF($H32="",'Color Key'!$C$9,VLOOKUP($H32,'Color Key'!$B$11:$D$17,2,FALSE)),"")</f>
        <v/>
      </c>
      <c r="R32" s="32" t="str">
        <f>IF(AND($C32&lt;S$4,$D32&gt;(R$4-1)),IF($H32="",'Color Key'!$C$9,VLOOKUP($H32,'Color Key'!$B$11:$D$17,2,FALSE)),"")</f>
        <v/>
      </c>
      <c r="S32" s="62" t="str">
        <f>IF(AND($C32&lt;T$4,$D32&gt;(S$4-1)),IF($H32="",'Color Key'!$C$9,VLOOKUP($H32,'Color Key'!$B$11:$D$17,2,FALSE)),"")</f>
        <v/>
      </c>
      <c r="T32" s="85" t="str">
        <f>IF(AND($C32&lt;U$4,$D32&gt;(T$4-1)),IF($H32="",'Color Key'!$C$9,VLOOKUP($H32,'Color Key'!$B$11:$D$17,2,FALSE)),"")</f>
        <v/>
      </c>
      <c r="U32" s="86" t="str">
        <f>IF(AND($C32&lt;V$4,$D32&gt;(U$4-1)),IF($H32="",'Color Key'!$C$9,VLOOKUP($H32,'Color Key'!$B$11:$D$17,2,FALSE)),"")</f>
        <v/>
      </c>
      <c r="V32" s="86" t="str">
        <f>IF(AND($C32&lt;W$4,$D32&gt;(V$4-1)),IF($H32="",'Color Key'!$C$9,VLOOKUP($H32,'Color Key'!$B$11:$D$17,2,FALSE)),"")</f>
        <v/>
      </c>
      <c r="W32" s="86" t="str">
        <f>IF(AND($C32&lt;X$4,$D32&gt;(W$4-1)),IF($H32="",'Color Key'!$C$9,VLOOKUP($H32,'Color Key'!$B$11:$D$17,2,FALSE)),"")</f>
        <v/>
      </c>
      <c r="X32" s="86" t="str">
        <f>IF(AND($C32&lt;Y$4,$D32&gt;(X$4-1)),IF($H32="",'Color Key'!$C$9,VLOOKUP($H32,'Color Key'!$B$11:$D$17,2,FALSE)),"")</f>
        <v/>
      </c>
      <c r="Y32" s="51" t="str">
        <f>IF(AND($C32&lt;Z$4,$D32&gt;(Y$4-1)),IF($H32="",'Color Key'!$C$9,VLOOKUP($H32,'Color Key'!$B$11:$D$17,2,FALSE)),"")</f>
        <v/>
      </c>
      <c r="Z32" s="32" t="str">
        <f>IF(AND($C32&lt;AA$4,$D32&gt;(Z$4-1)),IF($H32="",'Color Key'!$C$9,VLOOKUP($H32,'Color Key'!$B$11:$D$17,2,FALSE)),"")</f>
        <v/>
      </c>
      <c r="AA32" s="32" t="str">
        <f>IF(AND($C32&lt;AB$4,$D32&gt;(AA$4-1)),IF($H32="",'Color Key'!$C$9,VLOOKUP($H32,'Color Key'!$B$11:$D$17,2,FALSE)),"")</f>
        <v/>
      </c>
      <c r="AB32" s="32" t="str">
        <f>IF(AND($C32&lt;AC$4,$D32&gt;(AB$4-1)),IF($H32="",'Color Key'!$C$9,VLOOKUP($H32,'Color Key'!$B$11:$D$17,2,FALSE)),"")</f>
        <v/>
      </c>
      <c r="AC32" s="32" t="str">
        <f>IF(AND($C32&lt;AD$4,$D32&gt;(AC$4-1)),IF($H32="",'Color Key'!$C$9,VLOOKUP($H32,'Color Key'!$B$11:$D$17,2,FALSE)),"")</f>
        <v/>
      </c>
      <c r="AD32" s="63" t="str">
        <f>IF(AND($C32&lt;AE$4,$D32&gt;(AD$4-1)),IF($H32="",'Color Key'!$C$9,VLOOKUP($H32,'Color Key'!$B$11:$D$17,2,FALSE)),"")</f>
        <v/>
      </c>
      <c r="AE32" s="64" t="str">
        <f>IF(AND($C32&lt;AF$4,$D32&gt;(AE$4-1)),IF($H32="",'Color Key'!$C$9,VLOOKUP($H32,'Color Key'!$B$11:$D$17,2,FALSE)),"")</f>
        <v/>
      </c>
      <c r="AF32" s="64" t="str">
        <f>IF(AND($C32&lt;AG$4,$D32&gt;(AF$4-1)),IF($H32="",'Color Key'!$C$9,VLOOKUP($H32,'Color Key'!$B$11:$D$17,2,FALSE)),"")</f>
        <v/>
      </c>
      <c r="AG32" s="64" t="str">
        <f>IF(AND($C32&lt;AH$4,$D32&gt;(AG$4-1)),IF($H32="",'Color Key'!$C$9,VLOOKUP($H32,'Color Key'!$B$11:$D$17,2,FALSE)),"")</f>
        <v/>
      </c>
      <c r="AH32" s="64" t="str">
        <f>IF(AND($C32&lt;AI$4,$D32&gt;(AH$4-1)),IF($H32="",'Color Key'!$C$9,VLOOKUP($H32,'Color Key'!$B$11:$D$17,2,FALSE)),"")</f>
        <v/>
      </c>
      <c r="AI32" s="51" t="str">
        <f>IF(AND($C32&lt;AJ$4,$D32&gt;(AI$4-1)),IF($H32="",'Color Key'!$C$9,VLOOKUP($H32,'Color Key'!$B$11:$D$17,2,FALSE)),"")</f>
        <v/>
      </c>
      <c r="AJ32" s="32" t="str">
        <f>IF(AND($C32&lt;AK$4,$D32&gt;(AJ$4-1)),IF($H32="",'Color Key'!$C$9,VLOOKUP($H32,'Color Key'!$B$11:$D$17,2,FALSE)),"")</f>
        <v/>
      </c>
      <c r="AK32" s="32" t="str">
        <f>IF(AND($C32&lt;AL$4,$D32&gt;(AK$4-1)),IF($H32="",'Color Key'!$C$9,VLOOKUP($H32,'Color Key'!$B$11:$D$17,2,FALSE)),"")</f>
        <v/>
      </c>
      <c r="AL32" s="32" t="str">
        <f>IF(AND($C32&lt;AM$4,$D32&gt;(AL$4-1)),IF($H32="",'Color Key'!$C$9,VLOOKUP($H32,'Color Key'!$B$11:$D$17,2,FALSE)),"")</f>
        <v/>
      </c>
      <c r="AM32" s="32" t="str">
        <f>IF(AND($C32&lt;AN$4,$D32&gt;(AM$4-1)),IF($H32="",'Color Key'!$C$9,VLOOKUP($H32,'Color Key'!$B$11:$D$17,2,FALSE)),"")</f>
        <v/>
      </c>
      <c r="AN32" s="63" t="str">
        <f>IF(AND($C32&lt;AO$4,$D32&gt;(AN$4-1)),IF($H32="",'Color Key'!$C$9,VLOOKUP($H32,'Color Key'!$B$11:$D$17,2,FALSE)),"")</f>
        <v/>
      </c>
      <c r="AO32" s="64" t="str">
        <f>IF(AND($C32&lt;AP$4,$D32&gt;(AO$4-1)),IF($H32="",'Color Key'!$C$9,VLOOKUP($H32,'Color Key'!$B$11:$D$17,2,FALSE)),"")</f>
        <v/>
      </c>
      <c r="AP32" s="64" t="str">
        <f>IF(AND($C32&lt;AQ$4,$D32&gt;(AP$4-1)),IF($H32="",'Color Key'!$C$9,VLOOKUP($H32,'Color Key'!$B$11:$D$17,2,FALSE)),"")</f>
        <v/>
      </c>
      <c r="AQ32" s="64" t="str">
        <f>IF(AND($C32&lt;AR$4,$D32&gt;(AQ$4-1)),IF($H32="",'Color Key'!$C$9,VLOOKUP($H32,'Color Key'!$B$11:$D$17,2,FALSE)),"")</f>
        <v/>
      </c>
      <c r="AR32" s="64" t="str">
        <f>IF(AND($C32&lt;AS$4,$D32&gt;(AR$4-1)),IF($H32="",'Color Key'!$C$9,VLOOKUP($H32,'Color Key'!$B$11:$D$17,2,FALSE)),"")</f>
        <v/>
      </c>
      <c r="AS32" s="51" t="str">
        <f>IF(AND($C32&lt;AT$4,$D32&gt;(AS$4-1)),IF($H32="",'Color Key'!$C$9,VLOOKUP($H32,'Color Key'!$B$11:$D$17,2,FALSE)),"")</f>
        <v/>
      </c>
      <c r="AT32" s="32" t="str">
        <f>IF(AND($C32&lt;AU$4,$D32&gt;(AT$4-1)),IF($H32="",'Color Key'!$C$9,VLOOKUP($H32,'Color Key'!$B$11:$D$17,2,FALSE)),"")</f>
        <v/>
      </c>
      <c r="AU32" s="32" t="str">
        <f>IF(AND($C32&lt;AV$4,$D32&gt;(AU$4-1)),IF($H32="",'Color Key'!$C$9,VLOOKUP($H32,'Color Key'!$B$11:$D$17,2,FALSE)),"")</f>
        <v/>
      </c>
      <c r="AV32" s="32" t="str">
        <f>IF(AND($C32&lt;AW$4,$D32&gt;(AV$4-1)),IF($H32="",'Color Key'!$C$9,VLOOKUP($H32,'Color Key'!$B$11:$D$17,2,FALSE)),"")</f>
        <v/>
      </c>
    </row>
    <row r="33" spans="15:48" ht="15.75" customHeight="1">
      <c r="O33" s="51" t="str">
        <f>IF(AND($C33&lt;P$4,$D33&gt;(O$4-1)),IF($H33="",'Color Key'!$C$9,VLOOKUP($H33,'Color Key'!$B$11:$D$17,2,FALSE)),"")</f>
        <v/>
      </c>
      <c r="P33" s="32" t="str">
        <f>IF(AND($C33&lt;Q$4,$D33&gt;(P$4-1)),IF($H33="",'Color Key'!$C$9,VLOOKUP($H33,'Color Key'!$B$11:$D$17,2,FALSE)),"")</f>
        <v/>
      </c>
      <c r="Q33" s="32" t="str">
        <f>IF(AND($C33&lt;R$4,$D33&gt;(Q$4-1)),IF($H33="",'Color Key'!$C$9,VLOOKUP($H33,'Color Key'!$B$11:$D$17,2,FALSE)),"")</f>
        <v/>
      </c>
      <c r="R33" s="32" t="str">
        <f>IF(AND($C33&lt;S$4,$D33&gt;(R$4-1)),IF($H33="",'Color Key'!$C$9,VLOOKUP($H33,'Color Key'!$B$11:$D$17,2,FALSE)),"")</f>
        <v/>
      </c>
      <c r="S33" s="62" t="str">
        <f>IF(AND($C33&lt;T$4,$D33&gt;(S$4-1)),IF($H33="",'Color Key'!$C$9,VLOOKUP($H33,'Color Key'!$B$11:$D$17,2,FALSE)),"")</f>
        <v/>
      </c>
      <c r="T33" s="85" t="str">
        <f>IF(AND($C33&lt;U$4,$D33&gt;(T$4-1)),IF($H33="",'Color Key'!$C$9,VLOOKUP($H33,'Color Key'!$B$11:$D$17,2,FALSE)),"")</f>
        <v/>
      </c>
      <c r="U33" s="86" t="str">
        <f>IF(AND($C33&lt;V$4,$D33&gt;(U$4-1)),IF($H33="",'Color Key'!$C$9,VLOOKUP($H33,'Color Key'!$B$11:$D$17,2,FALSE)),"")</f>
        <v/>
      </c>
      <c r="V33" s="86" t="str">
        <f>IF(AND($C33&lt;W$4,$D33&gt;(V$4-1)),IF($H33="",'Color Key'!$C$9,VLOOKUP($H33,'Color Key'!$B$11:$D$17,2,FALSE)),"")</f>
        <v/>
      </c>
      <c r="W33" s="86" t="str">
        <f>IF(AND($C33&lt;X$4,$D33&gt;(W$4-1)),IF($H33="",'Color Key'!$C$9,VLOOKUP($H33,'Color Key'!$B$11:$D$17,2,FALSE)),"")</f>
        <v/>
      </c>
      <c r="X33" s="86" t="str">
        <f>IF(AND($C33&lt;Y$4,$D33&gt;(X$4-1)),IF($H33="",'Color Key'!$C$9,VLOOKUP($H33,'Color Key'!$B$11:$D$17,2,FALSE)),"")</f>
        <v/>
      </c>
      <c r="Y33" s="51" t="str">
        <f>IF(AND($C33&lt;Z$4,$D33&gt;(Y$4-1)),IF($H33="",'Color Key'!$C$9,VLOOKUP($H33,'Color Key'!$B$11:$D$17,2,FALSE)),"")</f>
        <v/>
      </c>
      <c r="Z33" s="32" t="str">
        <f>IF(AND($C33&lt;AA$4,$D33&gt;(Z$4-1)),IF($H33="",'Color Key'!$C$9,VLOOKUP($H33,'Color Key'!$B$11:$D$17,2,FALSE)),"")</f>
        <v/>
      </c>
      <c r="AA33" s="32" t="str">
        <f>IF(AND($C33&lt;AB$4,$D33&gt;(AA$4-1)),IF($H33="",'Color Key'!$C$9,VLOOKUP($H33,'Color Key'!$B$11:$D$17,2,FALSE)),"")</f>
        <v/>
      </c>
      <c r="AB33" s="32" t="str">
        <f>IF(AND($C33&lt;AC$4,$D33&gt;(AB$4-1)),IF($H33="",'Color Key'!$C$9,VLOOKUP($H33,'Color Key'!$B$11:$D$17,2,FALSE)),"")</f>
        <v/>
      </c>
      <c r="AC33" s="32" t="str">
        <f>IF(AND($C33&lt;AD$4,$D33&gt;(AC$4-1)),IF($H33="",'Color Key'!$C$9,VLOOKUP($H33,'Color Key'!$B$11:$D$17,2,FALSE)),"")</f>
        <v/>
      </c>
      <c r="AD33" s="63" t="str">
        <f>IF(AND($C33&lt;AE$4,$D33&gt;(AD$4-1)),IF($H33="",'Color Key'!$C$9,VLOOKUP($H33,'Color Key'!$B$11:$D$17,2,FALSE)),"")</f>
        <v/>
      </c>
      <c r="AE33" s="64" t="str">
        <f>IF(AND($C33&lt;AF$4,$D33&gt;(AE$4-1)),IF($H33="",'Color Key'!$C$9,VLOOKUP($H33,'Color Key'!$B$11:$D$17,2,FALSE)),"")</f>
        <v/>
      </c>
      <c r="AF33" s="64" t="str">
        <f>IF(AND($C33&lt;AG$4,$D33&gt;(AF$4-1)),IF($H33="",'Color Key'!$C$9,VLOOKUP($H33,'Color Key'!$B$11:$D$17,2,FALSE)),"")</f>
        <v/>
      </c>
      <c r="AG33" s="64" t="str">
        <f>IF(AND($C33&lt;AH$4,$D33&gt;(AG$4-1)),IF($H33="",'Color Key'!$C$9,VLOOKUP($H33,'Color Key'!$B$11:$D$17,2,FALSE)),"")</f>
        <v/>
      </c>
      <c r="AH33" s="64" t="str">
        <f>IF(AND($C33&lt;AI$4,$D33&gt;(AH$4-1)),IF($H33="",'Color Key'!$C$9,VLOOKUP($H33,'Color Key'!$B$11:$D$17,2,FALSE)),"")</f>
        <v/>
      </c>
      <c r="AI33" s="51" t="str">
        <f>IF(AND($C33&lt;AJ$4,$D33&gt;(AI$4-1)),IF($H33="",'Color Key'!$C$9,VLOOKUP($H33,'Color Key'!$B$11:$D$17,2,FALSE)),"")</f>
        <v/>
      </c>
      <c r="AJ33" s="32" t="str">
        <f>IF(AND($C33&lt;AK$4,$D33&gt;(AJ$4-1)),IF($H33="",'Color Key'!$C$9,VLOOKUP($H33,'Color Key'!$B$11:$D$17,2,FALSE)),"")</f>
        <v/>
      </c>
      <c r="AK33" s="32" t="str">
        <f>IF(AND($C33&lt;AL$4,$D33&gt;(AK$4-1)),IF($H33="",'Color Key'!$C$9,VLOOKUP($H33,'Color Key'!$B$11:$D$17,2,FALSE)),"")</f>
        <v/>
      </c>
      <c r="AL33" s="32" t="str">
        <f>IF(AND($C33&lt;AM$4,$D33&gt;(AL$4-1)),IF($H33="",'Color Key'!$C$9,VLOOKUP($H33,'Color Key'!$B$11:$D$17,2,FALSE)),"")</f>
        <v/>
      </c>
      <c r="AM33" s="32" t="str">
        <f>IF(AND($C33&lt;AN$4,$D33&gt;(AM$4-1)),IF($H33="",'Color Key'!$C$9,VLOOKUP($H33,'Color Key'!$B$11:$D$17,2,FALSE)),"")</f>
        <v/>
      </c>
      <c r="AN33" s="63" t="str">
        <f>IF(AND($C33&lt;AO$4,$D33&gt;(AN$4-1)),IF($H33="",'Color Key'!$C$9,VLOOKUP($H33,'Color Key'!$B$11:$D$17,2,FALSE)),"")</f>
        <v/>
      </c>
      <c r="AO33" s="64" t="str">
        <f>IF(AND($C33&lt;AP$4,$D33&gt;(AO$4-1)),IF($H33="",'Color Key'!$C$9,VLOOKUP($H33,'Color Key'!$B$11:$D$17,2,FALSE)),"")</f>
        <v/>
      </c>
      <c r="AP33" s="64" t="str">
        <f>IF(AND($C33&lt;AQ$4,$D33&gt;(AP$4-1)),IF($H33="",'Color Key'!$C$9,VLOOKUP($H33,'Color Key'!$B$11:$D$17,2,FALSE)),"")</f>
        <v/>
      </c>
      <c r="AQ33" s="64" t="str">
        <f>IF(AND($C33&lt;AR$4,$D33&gt;(AQ$4-1)),IF($H33="",'Color Key'!$C$9,VLOOKUP($H33,'Color Key'!$B$11:$D$17,2,FALSE)),"")</f>
        <v/>
      </c>
      <c r="AR33" s="64" t="str">
        <f>IF(AND($C33&lt;AS$4,$D33&gt;(AR$4-1)),IF($H33="",'Color Key'!$C$9,VLOOKUP($H33,'Color Key'!$B$11:$D$17,2,FALSE)),"")</f>
        <v/>
      </c>
      <c r="AS33" s="51" t="str">
        <f>IF(AND($C33&lt;AT$4,$D33&gt;(AS$4-1)),IF($H33="",'Color Key'!$C$9,VLOOKUP($H33,'Color Key'!$B$11:$D$17,2,FALSE)),"")</f>
        <v/>
      </c>
      <c r="AT33" s="32" t="str">
        <f>IF(AND($C33&lt;AU$4,$D33&gt;(AT$4-1)),IF($H33="",'Color Key'!$C$9,VLOOKUP($H33,'Color Key'!$B$11:$D$17,2,FALSE)),"")</f>
        <v/>
      </c>
      <c r="AU33" s="32" t="str">
        <f>IF(AND($C33&lt;AV$4,$D33&gt;(AU$4-1)),IF($H33="",'Color Key'!$C$9,VLOOKUP($H33,'Color Key'!$B$11:$D$17,2,FALSE)),"")</f>
        <v/>
      </c>
      <c r="AV33" s="32" t="str">
        <f>IF(AND($C33&lt;AW$4,$D33&gt;(AV$4-1)),IF($H33="",'Color Key'!$C$9,VLOOKUP($H33,'Color Key'!$B$11:$D$17,2,FALSE)),"")</f>
        <v/>
      </c>
    </row>
    <row r="34" spans="15:48" ht="15.75" customHeight="1">
      <c r="O34" s="51" t="str">
        <f>IF(AND($C34&lt;P$4,$D34&gt;(O$4-1)),IF($H34="",'Color Key'!$C$9,VLOOKUP($H34,'Color Key'!$B$11:$D$17,2,FALSE)),"")</f>
        <v/>
      </c>
      <c r="P34" s="32" t="str">
        <f>IF(AND($C34&lt;Q$4,$D34&gt;(P$4-1)),IF($H34="",'Color Key'!$C$9,VLOOKUP($H34,'Color Key'!$B$11:$D$17,2,FALSE)),"")</f>
        <v/>
      </c>
      <c r="Q34" s="32" t="str">
        <f>IF(AND($C34&lt;R$4,$D34&gt;(Q$4-1)),IF($H34="",'Color Key'!$C$9,VLOOKUP($H34,'Color Key'!$B$11:$D$17,2,FALSE)),"")</f>
        <v/>
      </c>
      <c r="R34" s="32" t="str">
        <f>IF(AND($C34&lt;S$4,$D34&gt;(R$4-1)),IF($H34="",'Color Key'!$C$9,VLOOKUP($H34,'Color Key'!$B$11:$D$17,2,FALSE)),"")</f>
        <v/>
      </c>
      <c r="S34" s="62" t="str">
        <f>IF(AND($C34&lt;T$4,$D34&gt;(S$4-1)),IF($H34="",'Color Key'!$C$9,VLOOKUP($H34,'Color Key'!$B$11:$D$17,2,FALSE)),"")</f>
        <v/>
      </c>
      <c r="T34" s="85" t="str">
        <f>IF(AND($C34&lt;U$4,$D34&gt;(T$4-1)),IF($H34="",'Color Key'!$C$9,VLOOKUP($H34,'Color Key'!$B$11:$D$17,2,FALSE)),"")</f>
        <v/>
      </c>
      <c r="U34" s="86" t="str">
        <f>IF(AND($C34&lt;V$4,$D34&gt;(U$4-1)),IF($H34="",'Color Key'!$C$9,VLOOKUP($H34,'Color Key'!$B$11:$D$17,2,FALSE)),"")</f>
        <v/>
      </c>
      <c r="V34" s="86" t="str">
        <f>IF(AND($C34&lt;W$4,$D34&gt;(V$4-1)),IF($H34="",'Color Key'!$C$9,VLOOKUP($H34,'Color Key'!$B$11:$D$17,2,FALSE)),"")</f>
        <v/>
      </c>
      <c r="W34" s="86" t="str">
        <f>IF(AND($C34&lt;X$4,$D34&gt;(W$4-1)),IF($H34="",'Color Key'!$C$9,VLOOKUP($H34,'Color Key'!$B$11:$D$17,2,FALSE)),"")</f>
        <v/>
      </c>
      <c r="X34" s="86" t="str">
        <f>IF(AND($C34&lt;Y$4,$D34&gt;(X$4-1)),IF($H34="",'Color Key'!$C$9,VLOOKUP($H34,'Color Key'!$B$11:$D$17,2,FALSE)),"")</f>
        <v/>
      </c>
      <c r="Y34" s="51" t="str">
        <f>IF(AND($C34&lt;Z$4,$D34&gt;(Y$4-1)),IF($H34="",'Color Key'!$C$9,VLOOKUP($H34,'Color Key'!$B$11:$D$17,2,FALSE)),"")</f>
        <v/>
      </c>
      <c r="Z34" s="32" t="str">
        <f>IF(AND($C34&lt;AA$4,$D34&gt;(Z$4-1)),IF($H34="",'Color Key'!$C$9,VLOOKUP($H34,'Color Key'!$B$11:$D$17,2,FALSE)),"")</f>
        <v/>
      </c>
      <c r="AA34" s="32" t="str">
        <f>IF(AND($C34&lt;AB$4,$D34&gt;(AA$4-1)),IF($H34="",'Color Key'!$C$9,VLOOKUP($H34,'Color Key'!$B$11:$D$17,2,FALSE)),"")</f>
        <v/>
      </c>
      <c r="AB34" s="32" t="str">
        <f>IF(AND($C34&lt;AC$4,$D34&gt;(AB$4-1)),IF($H34="",'Color Key'!$C$9,VLOOKUP($H34,'Color Key'!$B$11:$D$17,2,FALSE)),"")</f>
        <v/>
      </c>
      <c r="AC34" s="32" t="str">
        <f>IF(AND($C34&lt;AD$4,$D34&gt;(AC$4-1)),IF($H34="",'Color Key'!$C$9,VLOOKUP($H34,'Color Key'!$B$11:$D$17,2,FALSE)),"")</f>
        <v/>
      </c>
      <c r="AD34" s="63" t="str">
        <f>IF(AND($C34&lt;AE$4,$D34&gt;(AD$4-1)),IF($H34="",'Color Key'!$C$9,VLOOKUP($H34,'Color Key'!$B$11:$D$17,2,FALSE)),"")</f>
        <v/>
      </c>
      <c r="AE34" s="64" t="str">
        <f>IF(AND($C34&lt;AF$4,$D34&gt;(AE$4-1)),IF($H34="",'Color Key'!$C$9,VLOOKUP($H34,'Color Key'!$B$11:$D$17,2,FALSE)),"")</f>
        <v/>
      </c>
      <c r="AF34" s="64" t="str">
        <f>IF(AND($C34&lt;AG$4,$D34&gt;(AF$4-1)),IF($H34="",'Color Key'!$C$9,VLOOKUP($H34,'Color Key'!$B$11:$D$17,2,FALSE)),"")</f>
        <v/>
      </c>
      <c r="AG34" s="64" t="str">
        <f>IF(AND($C34&lt;AH$4,$D34&gt;(AG$4-1)),IF($H34="",'Color Key'!$C$9,VLOOKUP($H34,'Color Key'!$B$11:$D$17,2,FALSE)),"")</f>
        <v/>
      </c>
      <c r="AH34" s="64" t="str">
        <f>IF(AND($C34&lt;AI$4,$D34&gt;(AH$4-1)),IF($H34="",'Color Key'!$C$9,VLOOKUP($H34,'Color Key'!$B$11:$D$17,2,FALSE)),"")</f>
        <v/>
      </c>
      <c r="AI34" s="51" t="str">
        <f>IF(AND($C34&lt;AJ$4,$D34&gt;(AI$4-1)),IF($H34="",'Color Key'!$C$9,VLOOKUP($H34,'Color Key'!$B$11:$D$17,2,FALSE)),"")</f>
        <v/>
      </c>
      <c r="AJ34" s="32" t="str">
        <f>IF(AND($C34&lt;AK$4,$D34&gt;(AJ$4-1)),IF($H34="",'Color Key'!$C$9,VLOOKUP($H34,'Color Key'!$B$11:$D$17,2,FALSE)),"")</f>
        <v/>
      </c>
      <c r="AK34" s="32" t="str">
        <f>IF(AND($C34&lt;AL$4,$D34&gt;(AK$4-1)),IF($H34="",'Color Key'!$C$9,VLOOKUP($H34,'Color Key'!$B$11:$D$17,2,FALSE)),"")</f>
        <v/>
      </c>
      <c r="AL34" s="32" t="str">
        <f>IF(AND($C34&lt;AM$4,$D34&gt;(AL$4-1)),IF($H34="",'Color Key'!$C$9,VLOOKUP($H34,'Color Key'!$B$11:$D$17,2,FALSE)),"")</f>
        <v/>
      </c>
      <c r="AM34" s="32" t="str">
        <f>IF(AND($C34&lt;AN$4,$D34&gt;(AM$4-1)),IF($H34="",'Color Key'!$C$9,VLOOKUP($H34,'Color Key'!$B$11:$D$17,2,FALSE)),"")</f>
        <v/>
      </c>
      <c r="AN34" s="63" t="str">
        <f>IF(AND($C34&lt;AO$4,$D34&gt;(AN$4-1)),IF($H34="",'Color Key'!$C$9,VLOOKUP($H34,'Color Key'!$B$11:$D$17,2,FALSE)),"")</f>
        <v/>
      </c>
      <c r="AO34" s="64" t="str">
        <f>IF(AND($C34&lt;AP$4,$D34&gt;(AO$4-1)),IF($H34="",'Color Key'!$C$9,VLOOKUP($H34,'Color Key'!$B$11:$D$17,2,FALSE)),"")</f>
        <v/>
      </c>
      <c r="AP34" s="64" t="str">
        <f>IF(AND($C34&lt;AQ$4,$D34&gt;(AP$4-1)),IF($H34="",'Color Key'!$C$9,VLOOKUP($H34,'Color Key'!$B$11:$D$17,2,FALSE)),"")</f>
        <v/>
      </c>
      <c r="AQ34" s="64" t="str">
        <f>IF(AND($C34&lt;AR$4,$D34&gt;(AQ$4-1)),IF($H34="",'Color Key'!$C$9,VLOOKUP($H34,'Color Key'!$B$11:$D$17,2,FALSE)),"")</f>
        <v/>
      </c>
      <c r="AR34" s="64" t="str">
        <f>IF(AND($C34&lt;AS$4,$D34&gt;(AR$4-1)),IF($H34="",'Color Key'!$C$9,VLOOKUP($H34,'Color Key'!$B$11:$D$17,2,FALSE)),"")</f>
        <v/>
      </c>
      <c r="AS34" s="51" t="str">
        <f>IF(AND($C34&lt;AT$4,$D34&gt;(AS$4-1)),IF($H34="",'Color Key'!$C$9,VLOOKUP($H34,'Color Key'!$B$11:$D$17,2,FALSE)),"")</f>
        <v/>
      </c>
      <c r="AT34" s="32" t="str">
        <f>IF(AND($C34&lt;AU$4,$D34&gt;(AT$4-1)),IF($H34="",'Color Key'!$C$9,VLOOKUP($H34,'Color Key'!$B$11:$D$17,2,FALSE)),"")</f>
        <v/>
      </c>
      <c r="AU34" s="32" t="str">
        <f>IF(AND($C34&lt;AV$4,$D34&gt;(AU$4-1)),IF($H34="",'Color Key'!$C$9,VLOOKUP($H34,'Color Key'!$B$11:$D$17,2,FALSE)),"")</f>
        <v/>
      </c>
      <c r="AV34" s="32" t="str">
        <f>IF(AND($C34&lt;AW$4,$D34&gt;(AV$4-1)),IF($H34="",'Color Key'!$C$9,VLOOKUP($H34,'Color Key'!$B$11:$D$17,2,FALSE)),"")</f>
        <v/>
      </c>
    </row>
    <row r="35" spans="15:48" ht="15.75" customHeight="1">
      <c r="O35" s="51" t="str">
        <f>IF(AND($C35&lt;P$4,$D35&gt;(O$4-1)),IF($H35="",'Color Key'!$C$9,VLOOKUP($H35,'Color Key'!$B$11:$D$17,2,FALSE)),"")</f>
        <v/>
      </c>
      <c r="P35" s="32" t="str">
        <f>IF(AND($C35&lt;Q$4,$D35&gt;(P$4-1)),IF($H35="",'Color Key'!$C$9,VLOOKUP($H35,'Color Key'!$B$11:$D$17,2,FALSE)),"")</f>
        <v/>
      </c>
      <c r="Q35" s="32" t="str">
        <f>IF(AND($C35&lt;R$4,$D35&gt;(Q$4-1)),IF($H35="",'Color Key'!$C$9,VLOOKUP($H35,'Color Key'!$B$11:$D$17,2,FALSE)),"")</f>
        <v/>
      </c>
      <c r="R35" s="32" t="str">
        <f>IF(AND($C35&lt;S$4,$D35&gt;(R$4-1)),IF($H35="",'Color Key'!$C$9,VLOOKUP($H35,'Color Key'!$B$11:$D$17,2,FALSE)),"")</f>
        <v/>
      </c>
      <c r="S35" s="62" t="str">
        <f>IF(AND($C35&lt;T$4,$D35&gt;(S$4-1)),IF($H35="",'Color Key'!$C$9,VLOOKUP($H35,'Color Key'!$B$11:$D$17,2,FALSE)),"")</f>
        <v/>
      </c>
      <c r="T35" s="85" t="str">
        <f>IF(AND($C35&lt;U$4,$D35&gt;(T$4-1)),IF($H35="",'Color Key'!$C$9,VLOOKUP($H35,'Color Key'!$B$11:$D$17,2,FALSE)),"")</f>
        <v/>
      </c>
      <c r="U35" s="86" t="str">
        <f>IF(AND($C35&lt;V$4,$D35&gt;(U$4-1)),IF($H35="",'Color Key'!$C$9,VLOOKUP($H35,'Color Key'!$B$11:$D$17,2,FALSE)),"")</f>
        <v/>
      </c>
      <c r="V35" s="86" t="str">
        <f>IF(AND($C35&lt;W$4,$D35&gt;(V$4-1)),IF($H35="",'Color Key'!$C$9,VLOOKUP($H35,'Color Key'!$B$11:$D$17,2,FALSE)),"")</f>
        <v/>
      </c>
      <c r="W35" s="86" t="str">
        <f>IF(AND($C35&lt;X$4,$D35&gt;(W$4-1)),IF($H35="",'Color Key'!$C$9,VLOOKUP($H35,'Color Key'!$B$11:$D$17,2,FALSE)),"")</f>
        <v/>
      </c>
      <c r="X35" s="86" t="str">
        <f>IF(AND($C35&lt;Y$4,$D35&gt;(X$4-1)),IF($H35="",'Color Key'!$C$9,VLOOKUP($H35,'Color Key'!$B$11:$D$17,2,FALSE)),"")</f>
        <v/>
      </c>
      <c r="Y35" s="51" t="str">
        <f>IF(AND($C35&lt;Z$4,$D35&gt;(Y$4-1)),IF($H35="",'Color Key'!$C$9,VLOOKUP($H35,'Color Key'!$B$11:$D$17,2,FALSE)),"")</f>
        <v/>
      </c>
      <c r="Z35" s="32" t="str">
        <f>IF(AND($C35&lt;AA$4,$D35&gt;(Z$4-1)),IF($H35="",'Color Key'!$C$9,VLOOKUP($H35,'Color Key'!$B$11:$D$17,2,FALSE)),"")</f>
        <v/>
      </c>
      <c r="AA35" s="32" t="str">
        <f>IF(AND($C35&lt;AB$4,$D35&gt;(AA$4-1)),IF($H35="",'Color Key'!$C$9,VLOOKUP($H35,'Color Key'!$B$11:$D$17,2,FALSE)),"")</f>
        <v/>
      </c>
      <c r="AB35" s="32" t="str">
        <f>IF(AND($C35&lt;AC$4,$D35&gt;(AB$4-1)),IF($H35="",'Color Key'!$C$9,VLOOKUP($H35,'Color Key'!$B$11:$D$17,2,FALSE)),"")</f>
        <v/>
      </c>
      <c r="AC35" s="32" t="str">
        <f>IF(AND($C35&lt;AD$4,$D35&gt;(AC$4-1)),IF($H35="",'Color Key'!$C$9,VLOOKUP($H35,'Color Key'!$B$11:$D$17,2,FALSE)),"")</f>
        <v/>
      </c>
      <c r="AD35" s="63" t="str">
        <f>IF(AND($C35&lt;AE$4,$D35&gt;(AD$4-1)),IF($H35="",'Color Key'!$C$9,VLOOKUP($H35,'Color Key'!$B$11:$D$17,2,FALSE)),"")</f>
        <v/>
      </c>
      <c r="AE35" s="64" t="str">
        <f>IF(AND($C35&lt;AF$4,$D35&gt;(AE$4-1)),IF($H35="",'Color Key'!$C$9,VLOOKUP($H35,'Color Key'!$B$11:$D$17,2,FALSE)),"")</f>
        <v/>
      </c>
      <c r="AF35" s="64" t="str">
        <f>IF(AND($C35&lt;AG$4,$D35&gt;(AF$4-1)),IF($H35="",'Color Key'!$C$9,VLOOKUP($H35,'Color Key'!$B$11:$D$17,2,FALSE)),"")</f>
        <v/>
      </c>
      <c r="AG35" s="64" t="str">
        <f>IF(AND($C35&lt;AH$4,$D35&gt;(AG$4-1)),IF($H35="",'Color Key'!$C$9,VLOOKUP($H35,'Color Key'!$B$11:$D$17,2,FALSE)),"")</f>
        <v/>
      </c>
      <c r="AH35" s="64" t="str">
        <f>IF(AND($C35&lt;AI$4,$D35&gt;(AH$4-1)),IF($H35="",'Color Key'!$C$9,VLOOKUP($H35,'Color Key'!$B$11:$D$17,2,FALSE)),"")</f>
        <v/>
      </c>
      <c r="AI35" s="51" t="str">
        <f>IF(AND($C35&lt;AJ$4,$D35&gt;(AI$4-1)),IF($H35="",'Color Key'!$C$9,VLOOKUP($H35,'Color Key'!$B$11:$D$17,2,FALSE)),"")</f>
        <v/>
      </c>
      <c r="AJ35" s="32" t="str">
        <f>IF(AND($C35&lt;AK$4,$D35&gt;(AJ$4-1)),IF($H35="",'Color Key'!$C$9,VLOOKUP($H35,'Color Key'!$B$11:$D$17,2,FALSE)),"")</f>
        <v/>
      </c>
      <c r="AK35" s="32" t="str">
        <f>IF(AND($C35&lt;AL$4,$D35&gt;(AK$4-1)),IF($H35="",'Color Key'!$C$9,VLOOKUP($H35,'Color Key'!$B$11:$D$17,2,FALSE)),"")</f>
        <v/>
      </c>
      <c r="AL35" s="32" t="str">
        <f>IF(AND($C35&lt;AM$4,$D35&gt;(AL$4-1)),IF($H35="",'Color Key'!$C$9,VLOOKUP($H35,'Color Key'!$B$11:$D$17,2,FALSE)),"")</f>
        <v/>
      </c>
      <c r="AM35" s="32" t="str">
        <f>IF(AND($C35&lt;AN$4,$D35&gt;(AM$4-1)),IF($H35="",'Color Key'!$C$9,VLOOKUP($H35,'Color Key'!$B$11:$D$17,2,FALSE)),"")</f>
        <v/>
      </c>
      <c r="AN35" s="63" t="str">
        <f>IF(AND($C35&lt;AO$4,$D35&gt;(AN$4-1)),IF($H35="",'Color Key'!$C$9,VLOOKUP($H35,'Color Key'!$B$11:$D$17,2,FALSE)),"")</f>
        <v/>
      </c>
      <c r="AO35" s="64" t="str">
        <f>IF(AND($C35&lt;AP$4,$D35&gt;(AO$4-1)),IF($H35="",'Color Key'!$C$9,VLOOKUP($H35,'Color Key'!$B$11:$D$17,2,FALSE)),"")</f>
        <v/>
      </c>
      <c r="AP35" s="64" t="str">
        <f>IF(AND($C35&lt;AQ$4,$D35&gt;(AP$4-1)),IF($H35="",'Color Key'!$C$9,VLOOKUP($H35,'Color Key'!$B$11:$D$17,2,FALSE)),"")</f>
        <v/>
      </c>
      <c r="AQ35" s="64" t="str">
        <f>IF(AND($C35&lt;AR$4,$D35&gt;(AQ$4-1)),IF($H35="",'Color Key'!$C$9,VLOOKUP($H35,'Color Key'!$B$11:$D$17,2,FALSE)),"")</f>
        <v/>
      </c>
      <c r="AR35" s="64" t="str">
        <f>IF(AND($C35&lt;AS$4,$D35&gt;(AR$4-1)),IF($H35="",'Color Key'!$C$9,VLOOKUP($H35,'Color Key'!$B$11:$D$17,2,FALSE)),"")</f>
        <v/>
      </c>
      <c r="AS35" s="51" t="str">
        <f>IF(AND($C35&lt;AT$4,$D35&gt;(AS$4-1)),IF($H35="",'Color Key'!$C$9,VLOOKUP($H35,'Color Key'!$B$11:$D$17,2,FALSE)),"")</f>
        <v/>
      </c>
      <c r="AT35" s="32" t="str">
        <f>IF(AND($C35&lt;AU$4,$D35&gt;(AT$4-1)),IF($H35="",'Color Key'!$C$9,VLOOKUP($H35,'Color Key'!$B$11:$D$17,2,FALSE)),"")</f>
        <v/>
      </c>
      <c r="AU35" s="32" t="str">
        <f>IF(AND($C35&lt;AV$4,$D35&gt;(AU$4-1)),IF($H35="",'Color Key'!$C$9,VLOOKUP($H35,'Color Key'!$B$11:$D$17,2,FALSE)),"")</f>
        <v/>
      </c>
      <c r="AV35" s="32" t="str">
        <f>IF(AND($C35&lt;AW$4,$D35&gt;(AV$4-1)),IF($H35="",'Color Key'!$C$9,VLOOKUP($H35,'Color Key'!$B$11:$D$17,2,FALSE)),"")</f>
        <v/>
      </c>
    </row>
    <row r="112" spans="20:20" ht="13">
      <c r="T112" s="101"/>
    </row>
    <row r="113" spans="20:20" ht="13">
      <c r="T113" s="101"/>
    </row>
    <row r="114" spans="20:20" ht="13">
      <c r="T114" s="101"/>
    </row>
    <row r="115" spans="20:20" ht="13">
      <c r="T115" s="101"/>
    </row>
    <row r="116" spans="20:20" ht="13">
      <c r="T116" s="101"/>
    </row>
    <row r="117" spans="20:20" ht="13">
      <c r="T117" s="101"/>
    </row>
    <row r="118" spans="20:20" ht="13">
      <c r="T118" s="101"/>
    </row>
    <row r="119" spans="20:20" ht="13">
      <c r="T119" s="101"/>
    </row>
    <row r="120" spans="20:20" ht="13">
      <c r="T120" s="101"/>
    </row>
    <row r="121" spans="20:20" ht="13">
      <c r="T121" s="101"/>
    </row>
    <row r="122" spans="20:20" ht="13">
      <c r="T122" s="101"/>
    </row>
    <row r="123" spans="20:20" ht="13">
      <c r="T123" s="101"/>
    </row>
    <row r="124" spans="20:20" ht="13">
      <c r="T124" s="101"/>
    </row>
    <row r="125" spans="20:20" ht="13">
      <c r="T125" s="101"/>
    </row>
    <row r="126" spans="20:20" ht="13">
      <c r="T126" s="101"/>
    </row>
    <row r="127" spans="20:20" ht="13">
      <c r="T127" s="101"/>
    </row>
    <row r="128" spans="20:20" ht="13">
      <c r="T128" s="101"/>
    </row>
    <row r="129" spans="20:20" ht="13">
      <c r="T129" s="101"/>
    </row>
    <row r="130" spans="20:20" ht="13">
      <c r="T130" s="101"/>
    </row>
    <row r="131" spans="20:20" ht="13">
      <c r="T131" s="101"/>
    </row>
    <row r="132" spans="20:20" ht="13">
      <c r="T132" s="101"/>
    </row>
    <row r="133" spans="20:20" ht="13">
      <c r="T133" s="101"/>
    </row>
    <row r="134" spans="20:20" ht="13">
      <c r="T134" s="101"/>
    </row>
    <row r="135" spans="20:20" ht="13">
      <c r="T135" s="101"/>
    </row>
    <row r="136" spans="20:20" ht="13">
      <c r="T136" s="101"/>
    </row>
    <row r="137" spans="20:20" ht="13">
      <c r="T137" s="101"/>
    </row>
    <row r="138" spans="20:20" ht="13">
      <c r="T138" s="101"/>
    </row>
    <row r="139" spans="20:20" ht="13">
      <c r="T139" s="101"/>
    </row>
    <row r="140" spans="20:20" ht="13">
      <c r="T140" s="101"/>
    </row>
    <row r="141" spans="20:20" ht="13">
      <c r="T141" s="101"/>
    </row>
    <row r="142" spans="20:20" ht="13">
      <c r="T142" s="101"/>
    </row>
    <row r="143" spans="20:20" ht="13">
      <c r="T143" s="101"/>
    </row>
    <row r="144" spans="20:20" ht="13">
      <c r="T144" s="101"/>
    </row>
    <row r="145" spans="20:20" ht="13">
      <c r="T145" s="101"/>
    </row>
    <row r="146" spans="20:20" ht="13">
      <c r="T146" s="101"/>
    </row>
    <row r="147" spans="20:20" ht="13">
      <c r="T147" s="101"/>
    </row>
    <row r="148" spans="20:20" ht="13">
      <c r="T148" s="101"/>
    </row>
    <row r="149" spans="20:20" ht="13">
      <c r="T149" s="101"/>
    </row>
    <row r="150" spans="20:20" ht="13">
      <c r="T150" s="101"/>
    </row>
    <row r="151" spans="20:20" ht="13">
      <c r="T151" s="101"/>
    </row>
    <row r="152" spans="20:20" ht="13">
      <c r="T152" s="101"/>
    </row>
    <row r="153" spans="20:20" ht="13">
      <c r="T153" s="101"/>
    </row>
    <row r="154" spans="20:20" ht="13">
      <c r="T154" s="101"/>
    </row>
    <row r="155" spans="20:20" ht="13">
      <c r="T155" s="101"/>
    </row>
    <row r="156" spans="20:20" ht="13">
      <c r="T156" s="101"/>
    </row>
    <row r="157" spans="20:20" ht="13">
      <c r="T157" s="101"/>
    </row>
    <row r="158" spans="20:20" ht="13">
      <c r="T158" s="101"/>
    </row>
    <row r="159" spans="20:20" ht="13">
      <c r="T159" s="101"/>
    </row>
    <row r="160" spans="20:20" ht="13">
      <c r="T160" s="101"/>
    </row>
    <row r="161" spans="20:20" ht="13">
      <c r="T161" s="101"/>
    </row>
    <row r="162" spans="20:20" ht="13">
      <c r="T162" s="101"/>
    </row>
    <row r="163" spans="20:20" ht="13">
      <c r="T163" s="101"/>
    </row>
    <row r="164" spans="20:20" ht="13">
      <c r="T164" s="101"/>
    </row>
    <row r="165" spans="20:20" ht="13">
      <c r="T165" s="101"/>
    </row>
    <row r="166" spans="20:20" ht="13">
      <c r="T166" s="101"/>
    </row>
    <row r="167" spans="20:20" ht="13">
      <c r="T167" s="101"/>
    </row>
    <row r="168" spans="20:20" ht="13">
      <c r="T168" s="101"/>
    </row>
    <row r="169" spans="20:20" ht="13">
      <c r="T169" s="101"/>
    </row>
    <row r="170" spans="20:20" ht="13">
      <c r="T170" s="101"/>
    </row>
    <row r="171" spans="20:20" ht="13">
      <c r="T171" s="101"/>
    </row>
    <row r="172" spans="20:20" ht="13">
      <c r="T172" s="101"/>
    </row>
    <row r="173" spans="20:20" ht="13">
      <c r="T173" s="101"/>
    </row>
    <row r="174" spans="20:20" ht="13">
      <c r="T174" s="101"/>
    </row>
    <row r="175" spans="20:20" ht="13">
      <c r="T175" s="101"/>
    </row>
    <row r="176" spans="20:20" ht="13">
      <c r="T176" s="101"/>
    </row>
    <row r="177" spans="20:20" ht="13">
      <c r="T177" s="101"/>
    </row>
    <row r="178" spans="20:20" ht="13">
      <c r="T178" s="101"/>
    </row>
    <row r="179" spans="20:20" ht="13">
      <c r="T179" s="101"/>
    </row>
    <row r="180" spans="20:20" ht="13">
      <c r="T180" s="101"/>
    </row>
    <row r="181" spans="20:20" ht="13">
      <c r="T181" s="101"/>
    </row>
    <row r="182" spans="20:20" ht="13">
      <c r="T182" s="101"/>
    </row>
    <row r="183" spans="20:20" ht="13">
      <c r="T183" s="101"/>
    </row>
    <row r="184" spans="20:20" ht="13">
      <c r="T184" s="101"/>
    </row>
    <row r="185" spans="20:20" ht="13">
      <c r="T185" s="101"/>
    </row>
    <row r="186" spans="20:20" ht="13">
      <c r="T186" s="101"/>
    </row>
    <row r="187" spans="20:20" ht="13">
      <c r="T187" s="101"/>
    </row>
    <row r="188" spans="20:20" ht="13">
      <c r="T188" s="101"/>
    </row>
    <row r="189" spans="20:20" ht="13">
      <c r="T189" s="101"/>
    </row>
    <row r="190" spans="20:20" ht="13">
      <c r="T190" s="101"/>
    </row>
    <row r="191" spans="20:20" ht="13">
      <c r="T191" s="101"/>
    </row>
    <row r="192" spans="20:20" ht="13">
      <c r="T192" s="101"/>
    </row>
    <row r="193" spans="20:20" ht="13">
      <c r="T193" s="101"/>
    </row>
    <row r="194" spans="20:20" ht="13">
      <c r="T194" s="101"/>
    </row>
    <row r="195" spans="20:20" ht="13">
      <c r="T195" s="101"/>
    </row>
    <row r="196" spans="20:20" ht="13">
      <c r="T196" s="101"/>
    </row>
    <row r="197" spans="20:20" ht="13">
      <c r="T197" s="101"/>
    </row>
    <row r="198" spans="20:20" ht="13">
      <c r="T198" s="101"/>
    </row>
    <row r="199" spans="20:20" ht="13">
      <c r="T199" s="101"/>
    </row>
    <row r="200" spans="20:20" ht="13">
      <c r="T200" s="101"/>
    </row>
    <row r="201" spans="20:20" ht="13">
      <c r="T201" s="101"/>
    </row>
    <row r="202" spans="20:20" ht="13">
      <c r="T202" s="101"/>
    </row>
    <row r="203" spans="20:20" ht="13">
      <c r="T203" s="101"/>
    </row>
    <row r="204" spans="20:20" ht="13">
      <c r="T204" s="101"/>
    </row>
    <row r="205" spans="20:20" ht="13">
      <c r="T205" s="101"/>
    </row>
    <row r="206" spans="20:20" ht="13">
      <c r="T206" s="101"/>
    </row>
    <row r="207" spans="20:20" ht="13">
      <c r="T207" s="101"/>
    </row>
    <row r="208" spans="20:20" ht="13">
      <c r="T208" s="101"/>
    </row>
    <row r="209" spans="20:20" ht="13">
      <c r="T209" s="101"/>
    </row>
    <row r="210" spans="20:20" ht="13">
      <c r="T210" s="101"/>
    </row>
    <row r="211" spans="20:20" ht="13">
      <c r="T211" s="101"/>
    </row>
    <row r="212" spans="20:20" ht="13">
      <c r="T212" s="101"/>
    </row>
    <row r="213" spans="20:20" ht="13">
      <c r="T213" s="101"/>
    </row>
    <row r="214" spans="20:20" ht="13">
      <c r="T214" s="101"/>
    </row>
    <row r="215" spans="20:20" ht="13">
      <c r="T215" s="101"/>
    </row>
    <row r="216" spans="20:20" ht="13">
      <c r="T216" s="101"/>
    </row>
    <row r="217" spans="20:20" ht="13">
      <c r="T217" s="101"/>
    </row>
    <row r="218" spans="20:20" ht="13">
      <c r="T218" s="101"/>
    </row>
    <row r="219" spans="20:20" ht="13">
      <c r="T219" s="101"/>
    </row>
    <row r="220" spans="20:20" ht="13">
      <c r="T220" s="101"/>
    </row>
    <row r="221" spans="20:20" ht="13">
      <c r="T221" s="101"/>
    </row>
    <row r="222" spans="20:20" ht="13">
      <c r="T222" s="101"/>
    </row>
    <row r="223" spans="20:20" ht="13">
      <c r="T223" s="101"/>
    </row>
    <row r="224" spans="20:20" ht="13">
      <c r="T224" s="101"/>
    </row>
    <row r="225" spans="20:20" ht="13">
      <c r="T225" s="101"/>
    </row>
    <row r="226" spans="20:20" ht="13">
      <c r="T226" s="101"/>
    </row>
    <row r="227" spans="20:20" ht="13">
      <c r="T227" s="101"/>
    </row>
    <row r="228" spans="20:20" ht="13">
      <c r="T228" s="101"/>
    </row>
    <row r="229" spans="20:20" ht="13">
      <c r="T229" s="101"/>
    </row>
    <row r="230" spans="20:20" ht="13">
      <c r="T230" s="101"/>
    </row>
    <row r="231" spans="20:20" ht="13">
      <c r="T231" s="101"/>
    </row>
    <row r="232" spans="20:20" ht="13">
      <c r="T232" s="101"/>
    </row>
    <row r="233" spans="20:20" ht="13">
      <c r="T233" s="101"/>
    </row>
    <row r="234" spans="20:20" ht="13">
      <c r="T234" s="101"/>
    </row>
    <row r="235" spans="20:20" ht="13">
      <c r="T235" s="101"/>
    </row>
    <row r="236" spans="20:20" ht="13">
      <c r="T236" s="101"/>
    </row>
    <row r="237" spans="20:20" ht="13">
      <c r="T237" s="101"/>
    </row>
    <row r="238" spans="20:20" ht="13">
      <c r="T238" s="101"/>
    </row>
    <row r="239" spans="20:20" ht="13">
      <c r="T239" s="101"/>
    </row>
    <row r="240" spans="20:20" ht="13">
      <c r="T240" s="101"/>
    </row>
    <row r="241" spans="20:20" ht="13">
      <c r="T241" s="101"/>
    </row>
    <row r="242" spans="20:20" ht="13">
      <c r="T242" s="101"/>
    </row>
    <row r="243" spans="20:20" ht="13">
      <c r="T243" s="101"/>
    </row>
    <row r="244" spans="20:20" ht="13">
      <c r="T244" s="101"/>
    </row>
    <row r="245" spans="20:20" ht="13">
      <c r="T245" s="101"/>
    </row>
    <row r="246" spans="20:20" ht="13">
      <c r="T246" s="101"/>
    </row>
    <row r="247" spans="20:20" ht="13">
      <c r="T247" s="101"/>
    </row>
    <row r="248" spans="20:20" ht="13">
      <c r="T248" s="101"/>
    </row>
    <row r="249" spans="20:20" ht="13">
      <c r="T249" s="101"/>
    </row>
    <row r="250" spans="20:20" ht="13">
      <c r="T250" s="101"/>
    </row>
    <row r="251" spans="20:20" ht="13">
      <c r="T251" s="101"/>
    </row>
    <row r="252" spans="20:20" ht="13">
      <c r="T252" s="101"/>
    </row>
    <row r="253" spans="20:20" ht="13">
      <c r="T253" s="101"/>
    </row>
    <row r="254" spans="20:20" ht="13">
      <c r="T254" s="101"/>
    </row>
    <row r="255" spans="20:20" ht="13">
      <c r="T255" s="101"/>
    </row>
    <row r="256" spans="20:20" ht="13">
      <c r="T256" s="101"/>
    </row>
    <row r="257" spans="20:20" ht="13">
      <c r="T257" s="101"/>
    </row>
    <row r="258" spans="20:20" ht="13">
      <c r="T258" s="101"/>
    </row>
    <row r="259" spans="20:20" ht="13">
      <c r="T259" s="101"/>
    </row>
    <row r="260" spans="20:20" ht="13">
      <c r="T260" s="101"/>
    </row>
    <row r="261" spans="20:20" ht="13">
      <c r="T261" s="101"/>
    </row>
    <row r="262" spans="20:20" ht="13">
      <c r="T262" s="101"/>
    </row>
    <row r="263" spans="20:20" ht="13">
      <c r="T263" s="101"/>
    </row>
    <row r="264" spans="20:20" ht="13">
      <c r="T264" s="101"/>
    </row>
    <row r="265" spans="20:20" ht="13">
      <c r="T265" s="101"/>
    </row>
    <row r="266" spans="20:20" ht="13">
      <c r="T266" s="101"/>
    </row>
    <row r="267" spans="20:20" ht="13">
      <c r="T267" s="101"/>
    </row>
    <row r="268" spans="20:20" ht="13">
      <c r="T268" s="101"/>
    </row>
    <row r="269" spans="20:20" ht="13">
      <c r="T269" s="101"/>
    </row>
    <row r="270" spans="20:20" ht="13">
      <c r="T270" s="101"/>
    </row>
    <row r="271" spans="20:20" ht="13">
      <c r="T271" s="101"/>
    </row>
    <row r="272" spans="20:20" ht="13">
      <c r="T272" s="101"/>
    </row>
    <row r="273" spans="20:20" ht="13">
      <c r="T273" s="101"/>
    </row>
    <row r="274" spans="20:20" ht="13">
      <c r="T274" s="101"/>
    </row>
    <row r="275" spans="20:20" ht="13">
      <c r="T275" s="101"/>
    </row>
    <row r="276" spans="20:20" ht="13">
      <c r="T276" s="101"/>
    </row>
    <row r="277" spans="20:20" ht="13">
      <c r="T277" s="101"/>
    </row>
    <row r="278" spans="20:20" ht="13">
      <c r="T278" s="101"/>
    </row>
    <row r="279" spans="20:20" ht="13">
      <c r="T279" s="101"/>
    </row>
    <row r="280" spans="20:20" ht="13">
      <c r="T280" s="101"/>
    </row>
    <row r="281" spans="20:20" ht="13">
      <c r="T281" s="101"/>
    </row>
    <row r="282" spans="20:20" ht="13">
      <c r="T282" s="101"/>
    </row>
    <row r="283" spans="20:20" ht="13">
      <c r="T283" s="101"/>
    </row>
    <row r="284" spans="20:20" ht="13">
      <c r="T284" s="101"/>
    </row>
    <row r="285" spans="20:20" ht="13">
      <c r="T285" s="101"/>
    </row>
    <row r="286" spans="20:20" ht="13">
      <c r="T286" s="101"/>
    </row>
    <row r="287" spans="20:20" ht="13">
      <c r="T287" s="101"/>
    </row>
    <row r="288" spans="20:20" ht="13">
      <c r="T288" s="101"/>
    </row>
    <row r="289" spans="20:20" ht="13">
      <c r="T289" s="101"/>
    </row>
    <row r="290" spans="20:20" ht="13">
      <c r="T290" s="101"/>
    </row>
    <row r="291" spans="20:20" ht="13">
      <c r="T291" s="101"/>
    </row>
    <row r="292" spans="20:20" ht="13">
      <c r="T292" s="101"/>
    </row>
    <row r="293" spans="20:20" ht="13">
      <c r="T293" s="101"/>
    </row>
    <row r="294" spans="20:20" ht="13">
      <c r="T294" s="101"/>
    </row>
    <row r="295" spans="20:20" ht="13">
      <c r="T295" s="101"/>
    </row>
    <row r="296" spans="20:20" ht="13">
      <c r="T296" s="101"/>
    </row>
    <row r="297" spans="20:20" ht="13">
      <c r="T297" s="101"/>
    </row>
    <row r="298" spans="20:20" ht="13">
      <c r="T298" s="101"/>
    </row>
    <row r="299" spans="20:20" ht="13">
      <c r="T299" s="101"/>
    </row>
    <row r="300" spans="20:20" ht="13">
      <c r="T300" s="101"/>
    </row>
    <row r="301" spans="20:20" ht="13">
      <c r="T301" s="101"/>
    </row>
    <row r="302" spans="20:20" ht="13">
      <c r="T302" s="101"/>
    </row>
    <row r="303" spans="20:20" ht="13">
      <c r="T303" s="101"/>
    </row>
    <row r="304" spans="20:20" ht="13">
      <c r="T304" s="101"/>
    </row>
    <row r="305" spans="20:20" ht="13">
      <c r="T305" s="101"/>
    </row>
    <row r="306" spans="20:20" ht="13">
      <c r="T306" s="101"/>
    </row>
    <row r="307" spans="20:20" ht="13">
      <c r="T307" s="101"/>
    </row>
    <row r="308" spans="20:20" ht="13">
      <c r="T308" s="101"/>
    </row>
    <row r="309" spans="20:20" ht="13">
      <c r="T309" s="101"/>
    </row>
    <row r="310" spans="20:20" ht="13">
      <c r="T310" s="101"/>
    </row>
    <row r="311" spans="20:20" ht="13">
      <c r="T311" s="101"/>
    </row>
    <row r="312" spans="20:20" ht="13">
      <c r="T312" s="101"/>
    </row>
    <row r="313" spans="20:20" ht="13">
      <c r="T313" s="101"/>
    </row>
    <row r="314" spans="20:20" ht="13">
      <c r="T314" s="101"/>
    </row>
    <row r="315" spans="20:20" ht="13">
      <c r="T315" s="101"/>
    </row>
    <row r="316" spans="20:20" ht="13">
      <c r="T316" s="101"/>
    </row>
    <row r="317" spans="20:20" ht="13">
      <c r="T317" s="101"/>
    </row>
    <row r="318" spans="20:20" ht="13">
      <c r="T318" s="101"/>
    </row>
    <row r="319" spans="20:20" ht="13">
      <c r="T319" s="101"/>
    </row>
    <row r="320" spans="20:20" ht="13">
      <c r="T320" s="101"/>
    </row>
    <row r="321" spans="20:20" ht="13">
      <c r="T321" s="101"/>
    </row>
    <row r="322" spans="20:20" ht="13">
      <c r="T322" s="101"/>
    </row>
    <row r="323" spans="20:20" ht="13">
      <c r="T323" s="101"/>
    </row>
    <row r="324" spans="20:20" ht="13">
      <c r="T324" s="101"/>
    </row>
    <row r="325" spans="20:20" ht="13">
      <c r="T325" s="101"/>
    </row>
    <row r="326" spans="20:20" ht="13">
      <c r="T326" s="101"/>
    </row>
    <row r="327" spans="20:20" ht="13">
      <c r="T327" s="101"/>
    </row>
    <row r="328" spans="20:20" ht="13">
      <c r="T328" s="101"/>
    </row>
    <row r="329" spans="20:20" ht="13">
      <c r="T329" s="101"/>
    </row>
    <row r="330" spans="20:20" ht="13">
      <c r="T330" s="101"/>
    </row>
    <row r="331" spans="20:20" ht="13">
      <c r="T331" s="101"/>
    </row>
    <row r="332" spans="20:20" ht="13">
      <c r="T332" s="101"/>
    </row>
    <row r="333" spans="20:20" ht="13">
      <c r="T333" s="101"/>
    </row>
    <row r="334" spans="20:20" ht="13">
      <c r="T334" s="101"/>
    </row>
    <row r="335" spans="20:20" ht="13">
      <c r="T335" s="101"/>
    </row>
    <row r="336" spans="20:20" ht="13">
      <c r="T336" s="101"/>
    </row>
    <row r="337" spans="20:20" ht="13">
      <c r="T337" s="101"/>
    </row>
    <row r="338" spans="20:20" ht="13">
      <c r="T338" s="101"/>
    </row>
    <row r="339" spans="20:20" ht="13">
      <c r="T339" s="101"/>
    </row>
    <row r="340" spans="20:20" ht="13">
      <c r="T340" s="101"/>
    </row>
    <row r="341" spans="20:20" ht="13">
      <c r="T341" s="101"/>
    </row>
    <row r="342" spans="20:20" ht="13">
      <c r="T342" s="101"/>
    </row>
    <row r="343" spans="20:20" ht="13">
      <c r="T343" s="101"/>
    </row>
    <row r="344" spans="20:20" ht="13">
      <c r="T344" s="101"/>
    </row>
    <row r="345" spans="20:20" ht="13">
      <c r="T345" s="101"/>
    </row>
    <row r="346" spans="20:20" ht="13">
      <c r="T346" s="101"/>
    </row>
    <row r="347" spans="20:20" ht="13">
      <c r="T347" s="101"/>
    </row>
    <row r="348" spans="20:20" ht="13">
      <c r="T348" s="101"/>
    </row>
    <row r="349" spans="20:20" ht="13">
      <c r="T349" s="101"/>
    </row>
    <row r="350" spans="20:20" ht="13">
      <c r="T350" s="101"/>
    </row>
    <row r="351" spans="20:20" ht="13">
      <c r="T351" s="101"/>
    </row>
    <row r="352" spans="20:20" ht="13">
      <c r="T352" s="101"/>
    </row>
    <row r="353" spans="20:20" ht="13">
      <c r="T353" s="101"/>
    </row>
    <row r="354" spans="20:20" ht="13">
      <c r="T354" s="101"/>
    </row>
    <row r="355" spans="20:20" ht="13">
      <c r="T355" s="101"/>
    </row>
    <row r="356" spans="20:20" ht="13">
      <c r="T356" s="101"/>
    </row>
    <row r="357" spans="20:20" ht="13">
      <c r="T357" s="101"/>
    </row>
    <row r="358" spans="20:20" ht="13">
      <c r="T358" s="101"/>
    </row>
    <row r="359" spans="20:20" ht="13">
      <c r="T359" s="101"/>
    </row>
    <row r="360" spans="20:20" ht="13">
      <c r="T360" s="101"/>
    </row>
    <row r="361" spans="20:20" ht="13">
      <c r="T361" s="101"/>
    </row>
    <row r="362" spans="20:20" ht="13">
      <c r="T362" s="101"/>
    </row>
    <row r="363" spans="20:20" ht="13">
      <c r="T363" s="101"/>
    </row>
    <row r="364" spans="20:20" ht="13">
      <c r="T364" s="101"/>
    </row>
    <row r="365" spans="20:20" ht="13">
      <c r="T365" s="101"/>
    </row>
    <row r="366" spans="20:20" ht="13">
      <c r="T366" s="101"/>
    </row>
    <row r="367" spans="20:20" ht="13">
      <c r="T367" s="101"/>
    </row>
    <row r="368" spans="20:20" ht="13">
      <c r="T368" s="101"/>
    </row>
    <row r="369" spans="20:20" ht="13">
      <c r="T369" s="101"/>
    </row>
    <row r="370" spans="20:20" ht="13">
      <c r="T370" s="101"/>
    </row>
    <row r="371" spans="20:20" ht="13">
      <c r="T371" s="101"/>
    </row>
    <row r="372" spans="20:20" ht="13">
      <c r="T372" s="101"/>
    </row>
    <row r="373" spans="20:20" ht="13">
      <c r="T373" s="101"/>
    </row>
    <row r="374" spans="20:20" ht="13">
      <c r="T374" s="101"/>
    </row>
    <row r="375" spans="20:20" ht="13">
      <c r="T375" s="101"/>
    </row>
    <row r="376" spans="20:20" ht="13">
      <c r="T376" s="101"/>
    </row>
    <row r="377" spans="20:20" ht="13">
      <c r="T377" s="101"/>
    </row>
    <row r="378" spans="20:20" ht="13">
      <c r="T378" s="101"/>
    </row>
    <row r="379" spans="20:20" ht="13">
      <c r="T379" s="101"/>
    </row>
    <row r="380" spans="20:20" ht="13">
      <c r="T380" s="101"/>
    </row>
    <row r="381" spans="20:20" ht="13">
      <c r="T381" s="101"/>
    </row>
    <row r="382" spans="20:20" ht="13">
      <c r="T382" s="101"/>
    </row>
    <row r="383" spans="20:20" ht="13">
      <c r="T383" s="101"/>
    </row>
    <row r="384" spans="20:20" ht="13">
      <c r="T384" s="101"/>
    </row>
    <row r="385" spans="20:20" ht="13">
      <c r="T385" s="101"/>
    </row>
    <row r="386" spans="20:20" ht="13">
      <c r="T386" s="101"/>
    </row>
    <row r="387" spans="20:20" ht="13">
      <c r="T387" s="101"/>
    </row>
    <row r="388" spans="20:20" ht="13">
      <c r="T388" s="101"/>
    </row>
    <row r="389" spans="20:20" ht="13">
      <c r="T389" s="101"/>
    </row>
    <row r="390" spans="20:20" ht="13">
      <c r="T390" s="101"/>
    </row>
    <row r="391" spans="20:20" ht="13">
      <c r="T391" s="101"/>
    </row>
    <row r="392" spans="20:20" ht="13">
      <c r="T392" s="101"/>
    </row>
    <row r="393" spans="20:20" ht="13">
      <c r="T393" s="101"/>
    </row>
    <row r="394" spans="20:20" ht="13">
      <c r="T394" s="101"/>
    </row>
    <row r="395" spans="20:20" ht="13">
      <c r="T395" s="101"/>
    </row>
    <row r="396" spans="20:20" ht="13">
      <c r="T396" s="101"/>
    </row>
    <row r="397" spans="20:20" ht="13">
      <c r="T397" s="101"/>
    </row>
    <row r="398" spans="20:20" ht="13">
      <c r="T398" s="101"/>
    </row>
    <row r="399" spans="20:20" ht="13">
      <c r="T399" s="101"/>
    </row>
    <row r="400" spans="20:20" ht="13">
      <c r="T400" s="101"/>
    </row>
    <row r="401" spans="20:20" ht="13">
      <c r="T401" s="101"/>
    </row>
    <row r="402" spans="20:20" ht="13">
      <c r="T402" s="101"/>
    </row>
    <row r="403" spans="20:20" ht="13">
      <c r="T403" s="101"/>
    </row>
    <row r="404" spans="20:20" ht="13">
      <c r="T404" s="101"/>
    </row>
    <row r="405" spans="20:20" ht="13">
      <c r="T405" s="101"/>
    </row>
    <row r="406" spans="20:20" ht="13">
      <c r="T406" s="101"/>
    </row>
    <row r="407" spans="20:20" ht="13">
      <c r="T407" s="101"/>
    </row>
    <row r="408" spans="20:20" ht="13">
      <c r="T408" s="101"/>
    </row>
    <row r="409" spans="20:20" ht="13">
      <c r="T409" s="101"/>
    </row>
    <row r="410" spans="20:20" ht="13">
      <c r="T410" s="101"/>
    </row>
    <row r="411" spans="20:20" ht="13">
      <c r="T411" s="101"/>
    </row>
    <row r="412" spans="20:20" ht="13">
      <c r="T412" s="101"/>
    </row>
    <row r="413" spans="20:20" ht="13">
      <c r="T413" s="101"/>
    </row>
    <row r="414" spans="20:20" ht="13">
      <c r="T414" s="101"/>
    </row>
    <row r="415" spans="20:20" ht="13">
      <c r="T415" s="101"/>
    </row>
    <row r="416" spans="20:20" ht="13">
      <c r="T416" s="101"/>
    </row>
    <row r="417" spans="20:20" ht="13">
      <c r="T417" s="101"/>
    </row>
    <row r="418" spans="20:20" ht="13">
      <c r="T418" s="101"/>
    </row>
    <row r="419" spans="20:20" ht="13">
      <c r="T419" s="101"/>
    </row>
    <row r="420" spans="20:20" ht="13">
      <c r="T420" s="101"/>
    </row>
    <row r="421" spans="20:20" ht="13">
      <c r="T421" s="101"/>
    </row>
    <row r="422" spans="20:20" ht="13">
      <c r="T422" s="101"/>
    </row>
    <row r="423" spans="20:20" ht="13">
      <c r="T423" s="101"/>
    </row>
    <row r="424" spans="20:20" ht="13">
      <c r="T424" s="101"/>
    </row>
    <row r="425" spans="20:20" ht="13">
      <c r="T425" s="101"/>
    </row>
    <row r="426" spans="20:20" ht="13">
      <c r="T426" s="101"/>
    </row>
    <row r="427" spans="20:20" ht="13">
      <c r="T427" s="101"/>
    </row>
    <row r="428" spans="20:20" ht="13">
      <c r="T428" s="101"/>
    </row>
    <row r="429" spans="20:20" ht="13">
      <c r="T429" s="101"/>
    </row>
    <row r="430" spans="20:20" ht="13">
      <c r="T430" s="101"/>
    </row>
    <row r="431" spans="20:20" ht="13">
      <c r="T431" s="101"/>
    </row>
    <row r="432" spans="20:20" ht="13">
      <c r="T432" s="101"/>
    </row>
    <row r="433" spans="20:20" ht="13">
      <c r="T433" s="101"/>
    </row>
    <row r="434" spans="20:20" ht="13">
      <c r="T434" s="101"/>
    </row>
    <row r="435" spans="20:20" ht="13">
      <c r="T435" s="101"/>
    </row>
    <row r="436" spans="20:20" ht="13">
      <c r="T436" s="101"/>
    </row>
    <row r="437" spans="20:20" ht="13">
      <c r="T437" s="101"/>
    </row>
    <row r="438" spans="20:20" ht="13">
      <c r="T438" s="101"/>
    </row>
    <row r="439" spans="20:20" ht="13">
      <c r="T439" s="101"/>
    </row>
    <row r="440" spans="20:20" ht="13">
      <c r="T440" s="101"/>
    </row>
    <row r="441" spans="20:20" ht="13">
      <c r="T441" s="101"/>
    </row>
    <row r="442" spans="20:20" ht="13">
      <c r="T442" s="101"/>
    </row>
    <row r="443" spans="20:20" ht="13">
      <c r="T443" s="101"/>
    </row>
    <row r="444" spans="20:20" ht="13">
      <c r="T444" s="101"/>
    </row>
    <row r="445" spans="20:20" ht="13">
      <c r="T445" s="101"/>
    </row>
    <row r="446" spans="20:20" ht="13">
      <c r="T446" s="101"/>
    </row>
    <row r="447" spans="20:20" ht="13">
      <c r="T447" s="101"/>
    </row>
    <row r="448" spans="20:20" ht="13">
      <c r="T448" s="101"/>
    </row>
    <row r="449" spans="20:20" ht="13">
      <c r="T449" s="101"/>
    </row>
    <row r="450" spans="20:20" ht="13">
      <c r="T450" s="101"/>
    </row>
    <row r="451" spans="20:20" ht="13">
      <c r="T451" s="101"/>
    </row>
    <row r="452" spans="20:20" ht="13">
      <c r="T452" s="101"/>
    </row>
    <row r="453" spans="20:20" ht="13">
      <c r="T453" s="101"/>
    </row>
    <row r="454" spans="20:20" ht="13">
      <c r="T454" s="101"/>
    </row>
    <row r="455" spans="20:20" ht="13">
      <c r="T455" s="101"/>
    </row>
    <row r="456" spans="20:20" ht="13">
      <c r="T456" s="101"/>
    </row>
    <row r="457" spans="20:20" ht="13">
      <c r="T457" s="101"/>
    </row>
    <row r="458" spans="20:20" ht="13">
      <c r="T458" s="101"/>
    </row>
    <row r="459" spans="20:20" ht="13">
      <c r="T459" s="101"/>
    </row>
    <row r="460" spans="20:20" ht="13">
      <c r="T460" s="101"/>
    </row>
    <row r="461" spans="20:20" ht="13">
      <c r="T461" s="101"/>
    </row>
    <row r="462" spans="20:20" ht="13">
      <c r="T462" s="101"/>
    </row>
    <row r="463" spans="20:20" ht="13">
      <c r="T463" s="101"/>
    </row>
    <row r="464" spans="20:20" ht="13">
      <c r="T464" s="101"/>
    </row>
    <row r="465" spans="20:20" ht="13">
      <c r="T465" s="101"/>
    </row>
    <row r="466" spans="20:20" ht="13">
      <c r="T466" s="101"/>
    </row>
    <row r="467" spans="20:20" ht="13">
      <c r="T467" s="101"/>
    </row>
    <row r="468" spans="20:20" ht="13">
      <c r="T468" s="101"/>
    </row>
    <row r="469" spans="20:20" ht="13">
      <c r="T469" s="101"/>
    </row>
    <row r="470" spans="20:20" ht="13">
      <c r="T470" s="101"/>
    </row>
    <row r="471" spans="20:20" ht="13">
      <c r="T471" s="101"/>
    </row>
    <row r="472" spans="20:20" ht="13">
      <c r="T472" s="101"/>
    </row>
    <row r="473" spans="20:20" ht="13">
      <c r="T473" s="101"/>
    </row>
    <row r="474" spans="20:20" ht="13">
      <c r="T474" s="101"/>
    </row>
    <row r="475" spans="20:20" ht="13">
      <c r="T475" s="101"/>
    </row>
    <row r="476" spans="20:20" ht="13">
      <c r="T476" s="101"/>
    </row>
    <row r="477" spans="20:20" ht="13">
      <c r="T477" s="101"/>
    </row>
    <row r="478" spans="20:20" ht="13">
      <c r="T478" s="101"/>
    </row>
    <row r="479" spans="20:20" ht="13">
      <c r="T479" s="101"/>
    </row>
    <row r="480" spans="20:20" ht="13">
      <c r="T480" s="101"/>
    </row>
    <row r="481" spans="20:20" ht="13">
      <c r="T481" s="101"/>
    </row>
    <row r="482" spans="20:20" ht="13">
      <c r="T482" s="101"/>
    </row>
    <row r="483" spans="20:20" ht="13">
      <c r="T483" s="101"/>
    </row>
    <row r="484" spans="20:20" ht="13">
      <c r="T484" s="101"/>
    </row>
    <row r="485" spans="20:20" ht="13">
      <c r="T485" s="101"/>
    </row>
    <row r="486" spans="20:20" ht="13">
      <c r="T486" s="101"/>
    </row>
    <row r="487" spans="20:20" ht="13">
      <c r="T487" s="101"/>
    </row>
    <row r="488" spans="20:20" ht="13">
      <c r="T488" s="101"/>
    </row>
    <row r="489" spans="20:20" ht="13">
      <c r="T489" s="101"/>
    </row>
    <row r="490" spans="20:20" ht="13">
      <c r="T490" s="101"/>
    </row>
    <row r="491" spans="20:20" ht="13">
      <c r="T491" s="101"/>
    </row>
    <row r="492" spans="20:20" ht="13">
      <c r="T492" s="101"/>
    </row>
    <row r="493" spans="20:20" ht="13">
      <c r="T493" s="101"/>
    </row>
    <row r="494" spans="20:20" ht="13">
      <c r="T494" s="101"/>
    </row>
    <row r="495" spans="20:20" ht="13">
      <c r="T495" s="101"/>
    </row>
    <row r="496" spans="20:20" ht="13">
      <c r="T496" s="101"/>
    </row>
    <row r="497" spans="20:20" ht="13">
      <c r="T497" s="101"/>
    </row>
    <row r="498" spans="20:20" ht="13">
      <c r="T498" s="101"/>
    </row>
    <row r="499" spans="20:20" ht="13">
      <c r="T499" s="101"/>
    </row>
    <row r="500" spans="20:20" ht="13">
      <c r="T500" s="101"/>
    </row>
    <row r="501" spans="20:20" ht="13">
      <c r="T501" s="101"/>
    </row>
    <row r="502" spans="20:20" ht="13">
      <c r="T502" s="101"/>
    </row>
    <row r="503" spans="20:20" ht="13">
      <c r="T503" s="101"/>
    </row>
    <row r="504" spans="20:20" ht="13">
      <c r="T504" s="101"/>
    </row>
    <row r="505" spans="20:20" ht="13">
      <c r="T505" s="101"/>
    </row>
    <row r="506" spans="20:20" ht="13">
      <c r="T506" s="101"/>
    </row>
    <row r="507" spans="20:20" ht="13">
      <c r="T507" s="101"/>
    </row>
    <row r="508" spans="20:20" ht="13">
      <c r="T508" s="101"/>
    </row>
    <row r="509" spans="20:20" ht="13">
      <c r="T509" s="101"/>
    </row>
    <row r="510" spans="20:20" ht="13">
      <c r="T510" s="101"/>
    </row>
    <row r="511" spans="20:20" ht="13">
      <c r="T511" s="101"/>
    </row>
    <row r="512" spans="20:20" ht="13">
      <c r="T512" s="101"/>
    </row>
    <row r="513" spans="20:20" ht="13">
      <c r="T513" s="101"/>
    </row>
    <row r="514" spans="20:20" ht="13">
      <c r="T514" s="101"/>
    </row>
    <row r="515" spans="20:20" ht="13">
      <c r="T515" s="101"/>
    </row>
    <row r="516" spans="20:20" ht="13">
      <c r="T516" s="101"/>
    </row>
    <row r="517" spans="20:20" ht="13">
      <c r="T517" s="101"/>
    </row>
    <row r="518" spans="20:20" ht="13">
      <c r="T518" s="101"/>
    </row>
    <row r="519" spans="20:20" ht="13">
      <c r="T519" s="101"/>
    </row>
    <row r="520" spans="20:20" ht="13">
      <c r="T520" s="101"/>
    </row>
    <row r="521" spans="20:20" ht="13">
      <c r="T521" s="101"/>
    </row>
    <row r="522" spans="20:20" ht="13">
      <c r="T522" s="101"/>
    </row>
    <row r="523" spans="20:20" ht="13">
      <c r="T523" s="101"/>
    </row>
    <row r="524" spans="20:20" ht="13">
      <c r="T524" s="101"/>
    </row>
    <row r="525" spans="20:20" ht="13">
      <c r="T525" s="101"/>
    </row>
    <row r="526" spans="20:20" ht="13">
      <c r="T526" s="101"/>
    </row>
    <row r="527" spans="20:20" ht="13">
      <c r="T527" s="101"/>
    </row>
    <row r="528" spans="20:20" ht="13">
      <c r="T528" s="101"/>
    </row>
    <row r="529" spans="20:20" ht="13">
      <c r="T529" s="101"/>
    </row>
    <row r="530" spans="20:20" ht="13">
      <c r="T530" s="101"/>
    </row>
    <row r="531" spans="20:20" ht="13">
      <c r="T531" s="101"/>
    </row>
    <row r="532" spans="20:20" ht="13">
      <c r="T532" s="101"/>
    </row>
    <row r="533" spans="20:20" ht="13">
      <c r="T533" s="101"/>
    </row>
    <row r="534" spans="20:20" ht="13">
      <c r="T534" s="101"/>
    </row>
    <row r="535" spans="20:20" ht="13">
      <c r="T535" s="101"/>
    </row>
    <row r="536" spans="20:20" ht="13">
      <c r="T536" s="101"/>
    </row>
    <row r="537" spans="20:20" ht="13">
      <c r="T537" s="101"/>
    </row>
    <row r="538" spans="20:20" ht="13">
      <c r="T538" s="101"/>
    </row>
    <row r="539" spans="20:20" ht="13">
      <c r="T539" s="101"/>
    </row>
    <row r="540" spans="20:20" ht="13">
      <c r="T540" s="101"/>
    </row>
    <row r="541" spans="20:20" ht="13">
      <c r="T541" s="101"/>
    </row>
    <row r="542" spans="20:20" ht="13">
      <c r="T542" s="101"/>
    </row>
    <row r="543" spans="20:20" ht="13">
      <c r="T543" s="101"/>
    </row>
    <row r="544" spans="20:20" ht="13">
      <c r="T544" s="101"/>
    </row>
    <row r="545" spans="20:20" ht="13">
      <c r="T545" s="101"/>
    </row>
    <row r="546" spans="20:20" ht="13">
      <c r="T546" s="101"/>
    </row>
    <row r="547" spans="20:20" ht="13">
      <c r="T547" s="101"/>
    </row>
    <row r="548" spans="20:20" ht="13">
      <c r="T548" s="101"/>
    </row>
    <row r="549" spans="20:20" ht="13">
      <c r="T549" s="101"/>
    </row>
    <row r="550" spans="20:20" ht="13">
      <c r="T550" s="101"/>
    </row>
    <row r="551" spans="20:20" ht="13">
      <c r="T551" s="101"/>
    </row>
    <row r="552" spans="20:20" ht="13">
      <c r="T552" s="101"/>
    </row>
    <row r="553" spans="20:20" ht="13">
      <c r="T553" s="101"/>
    </row>
    <row r="554" spans="20:20" ht="13">
      <c r="T554" s="101"/>
    </row>
    <row r="555" spans="20:20" ht="13">
      <c r="T555" s="101"/>
    </row>
    <row r="556" spans="20:20" ht="13">
      <c r="T556" s="101"/>
    </row>
    <row r="557" spans="20:20" ht="13">
      <c r="T557" s="101"/>
    </row>
    <row r="558" spans="20:20" ht="13">
      <c r="T558" s="101"/>
    </row>
    <row r="559" spans="20:20" ht="13">
      <c r="T559" s="101"/>
    </row>
    <row r="560" spans="20:20" ht="13">
      <c r="T560" s="101"/>
    </row>
    <row r="561" spans="20:20" ht="13">
      <c r="T561" s="101"/>
    </row>
    <row r="562" spans="20:20" ht="13">
      <c r="T562" s="101"/>
    </row>
    <row r="563" spans="20:20" ht="13">
      <c r="T563" s="101"/>
    </row>
    <row r="564" spans="20:20" ht="13">
      <c r="T564" s="101"/>
    </row>
    <row r="565" spans="20:20" ht="13">
      <c r="T565" s="101"/>
    </row>
    <row r="566" spans="20:20" ht="13">
      <c r="T566" s="101"/>
    </row>
    <row r="567" spans="20:20" ht="13">
      <c r="T567" s="101"/>
    </row>
    <row r="568" spans="20:20" ht="13">
      <c r="T568" s="101"/>
    </row>
    <row r="569" spans="20:20" ht="13">
      <c r="T569" s="101"/>
    </row>
    <row r="570" spans="20:20" ht="13">
      <c r="T570" s="101"/>
    </row>
    <row r="571" spans="20:20" ht="13">
      <c r="T571" s="101"/>
    </row>
    <row r="572" spans="20:20" ht="13">
      <c r="T572" s="101"/>
    </row>
    <row r="573" spans="20:20" ht="13">
      <c r="T573" s="101"/>
    </row>
    <row r="574" spans="20:20" ht="13">
      <c r="T574" s="101"/>
    </row>
    <row r="575" spans="20:20" ht="13">
      <c r="T575" s="101"/>
    </row>
    <row r="576" spans="20:20" ht="13">
      <c r="T576" s="101"/>
    </row>
    <row r="577" spans="20:20" ht="13">
      <c r="T577" s="101"/>
    </row>
    <row r="578" spans="20:20" ht="13">
      <c r="T578" s="101"/>
    </row>
    <row r="579" spans="20:20" ht="13">
      <c r="T579" s="101"/>
    </row>
    <row r="580" spans="20:20" ht="13">
      <c r="T580" s="101"/>
    </row>
    <row r="581" spans="20:20" ht="13">
      <c r="T581" s="101"/>
    </row>
    <row r="582" spans="20:20" ht="13">
      <c r="T582" s="101"/>
    </row>
    <row r="583" spans="20:20" ht="13">
      <c r="T583" s="101"/>
    </row>
    <row r="584" spans="20:20" ht="13">
      <c r="T584" s="101"/>
    </row>
    <row r="585" spans="20:20" ht="13">
      <c r="T585" s="101"/>
    </row>
    <row r="586" spans="20:20" ht="13">
      <c r="T586" s="101"/>
    </row>
    <row r="587" spans="20:20" ht="13">
      <c r="T587" s="101"/>
    </row>
    <row r="588" spans="20:20" ht="13">
      <c r="T588" s="101"/>
    </row>
    <row r="589" spans="20:20" ht="13">
      <c r="T589" s="101"/>
    </row>
    <row r="590" spans="20:20" ht="13">
      <c r="T590" s="101"/>
    </row>
    <row r="591" spans="20:20" ht="13">
      <c r="T591" s="101"/>
    </row>
    <row r="592" spans="20:20" ht="13">
      <c r="T592" s="101"/>
    </row>
    <row r="593" spans="20:20" ht="13">
      <c r="T593" s="101"/>
    </row>
    <row r="594" spans="20:20" ht="13">
      <c r="T594" s="101"/>
    </row>
    <row r="595" spans="20:20" ht="13">
      <c r="T595" s="101"/>
    </row>
    <row r="596" spans="20:20" ht="13">
      <c r="T596" s="101"/>
    </row>
    <row r="597" spans="20:20" ht="13">
      <c r="T597" s="101"/>
    </row>
    <row r="598" spans="20:20" ht="13">
      <c r="T598" s="101"/>
    </row>
    <row r="599" spans="20:20" ht="13">
      <c r="T599" s="101"/>
    </row>
    <row r="600" spans="20:20" ht="13">
      <c r="T600" s="101"/>
    </row>
    <row r="601" spans="20:20" ht="13">
      <c r="T601" s="101"/>
    </row>
    <row r="602" spans="20:20" ht="13">
      <c r="T602" s="101"/>
    </row>
    <row r="603" spans="20:20" ht="13">
      <c r="T603" s="101"/>
    </row>
    <row r="604" spans="20:20" ht="13">
      <c r="T604" s="101"/>
    </row>
    <row r="605" spans="20:20" ht="13">
      <c r="T605" s="101"/>
    </row>
    <row r="606" spans="20:20" ht="13">
      <c r="T606" s="101"/>
    </row>
    <row r="607" spans="20:20" ht="13">
      <c r="T607" s="101"/>
    </row>
    <row r="608" spans="20:20" ht="13">
      <c r="T608" s="101"/>
    </row>
    <row r="609" spans="20:20" ht="13">
      <c r="T609" s="101"/>
    </row>
    <row r="610" spans="20:20" ht="13">
      <c r="T610" s="101"/>
    </row>
    <row r="611" spans="20:20" ht="13">
      <c r="T611" s="101"/>
    </row>
    <row r="612" spans="20:20" ht="13">
      <c r="T612" s="101"/>
    </row>
    <row r="613" spans="20:20" ht="13">
      <c r="T613" s="101"/>
    </row>
    <row r="614" spans="20:20" ht="13">
      <c r="T614" s="101"/>
    </row>
    <row r="615" spans="20:20" ht="13">
      <c r="T615" s="101"/>
    </row>
    <row r="616" spans="20:20" ht="13">
      <c r="T616" s="101"/>
    </row>
    <row r="617" spans="20:20" ht="13">
      <c r="T617" s="101"/>
    </row>
    <row r="618" spans="20:20" ht="13">
      <c r="T618" s="101"/>
    </row>
    <row r="619" spans="20:20" ht="13">
      <c r="T619" s="101"/>
    </row>
    <row r="620" spans="20:20" ht="13">
      <c r="T620" s="101"/>
    </row>
    <row r="621" spans="20:20" ht="13">
      <c r="T621" s="101"/>
    </row>
    <row r="622" spans="20:20" ht="13">
      <c r="T622" s="101"/>
    </row>
    <row r="623" spans="20:20" ht="13">
      <c r="T623" s="101"/>
    </row>
    <row r="624" spans="20:20" ht="13">
      <c r="T624" s="101"/>
    </row>
    <row r="625" spans="20:20" ht="13">
      <c r="T625" s="101"/>
    </row>
    <row r="626" spans="20:20" ht="13">
      <c r="T626" s="101"/>
    </row>
    <row r="627" spans="20:20" ht="13">
      <c r="T627" s="101"/>
    </row>
    <row r="628" spans="20:20" ht="13">
      <c r="T628" s="101"/>
    </row>
    <row r="629" spans="20:20" ht="13">
      <c r="T629" s="101"/>
    </row>
    <row r="630" spans="20:20" ht="13">
      <c r="T630" s="101"/>
    </row>
    <row r="631" spans="20:20" ht="13">
      <c r="T631" s="101"/>
    </row>
    <row r="632" spans="20:20" ht="13">
      <c r="T632" s="101"/>
    </row>
    <row r="633" spans="20:20" ht="13">
      <c r="T633" s="101"/>
    </row>
    <row r="634" spans="20:20" ht="13">
      <c r="T634" s="101"/>
    </row>
    <row r="635" spans="20:20" ht="13">
      <c r="T635" s="101"/>
    </row>
    <row r="636" spans="20:20" ht="13">
      <c r="T636" s="101"/>
    </row>
    <row r="637" spans="20:20" ht="13">
      <c r="T637" s="101"/>
    </row>
    <row r="638" spans="20:20" ht="13">
      <c r="T638" s="101"/>
    </row>
    <row r="639" spans="20:20" ht="13">
      <c r="T639" s="101"/>
    </row>
    <row r="640" spans="20:20" ht="13">
      <c r="T640" s="101"/>
    </row>
    <row r="641" spans="20:20" ht="13">
      <c r="T641" s="101"/>
    </row>
    <row r="642" spans="20:20" ht="13">
      <c r="T642" s="101"/>
    </row>
    <row r="643" spans="20:20" ht="13">
      <c r="T643" s="101"/>
    </row>
    <row r="644" spans="20:20" ht="13">
      <c r="T644" s="101"/>
    </row>
    <row r="645" spans="20:20" ht="13">
      <c r="T645" s="101"/>
    </row>
    <row r="646" spans="20:20" ht="13">
      <c r="T646" s="101"/>
    </row>
    <row r="647" spans="20:20" ht="13">
      <c r="T647" s="101"/>
    </row>
    <row r="648" spans="20:20" ht="13">
      <c r="T648" s="101"/>
    </row>
    <row r="649" spans="20:20" ht="13">
      <c r="T649" s="101"/>
    </row>
    <row r="650" spans="20:20" ht="13">
      <c r="T650" s="101"/>
    </row>
    <row r="651" spans="20:20" ht="13">
      <c r="T651" s="101"/>
    </row>
    <row r="652" spans="20:20" ht="13">
      <c r="T652" s="101"/>
    </row>
    <row r="653" spans="20:20" ht="13">
      <c r="T653" s="101"/>
    </row>
    <row r="654" spans="20:20" ht="13">
      <c r="T654" s="101"/>
    </row>
    <row r="655" spans="20:20" ht="13">
      <c r="T655" s="101"/>
    </row>
    <row r="656" spans="20:20" ht="13">
      <c r="T656" s="101"/>
    </row>
    <row r="657" spans="20:20" ht="13">
      <c r="T657" s="101"/>
    </row>
    <row r="658" spans="20:20" ht="13">
      <c r="T658" s="101"/>
    </row>
    <row r="659" spans="20:20" ht="13">
      <c r="T659" s="101"/>
    </row>
    <row r="660" spans="20:20" ht="13">
      <c r="T660" s="101"/>
    </row>
    <row r="661" spans="20:20" ht="13">
      <c r="T661" s="101"/>
    </row>
    <row r="662" spans="20:20" ht="13">
      <c r="T662" s="101"/>
    </row>
    <row r="663" spans="20:20" ht="13">
      <c r="T663" s="101"/>
    </row>
    <row r="664" spans="20:20" ht="13">
      <c r="T664" s="101"/>
    </row>
    <row r="665" spans="20:20" ht="13">
      <c r="T665" s="101"/>
    </row>
    <row r="666" spans="20:20" ht="13">
      <c r="T666" s="101"/>
    </row>
    <row r="667" spans="20:20" ht="13">
      <c r="T667" s="101"/>
    </row>
    <row r="668" spans="20:20" ht="13">
      <c r="T668" s="101"/>
    </row>
    <row r="669" spans="20:20" ht="13">
      <c r="T669" s="101"/>
    </row>
    <row r="670" spans="20:20" ht="13">
      <c r="T670" s="101"/>
    </row>
    <row r="671" spans="20:20" ht="13">
      <c r="T671" s="101"/>
    </row>
    <row r="672" spans="20:20" ht="13">
      <c r="T672" s="101"/>
    </row>
    <row r="673" spans="20:20" ht="13">
      <c r="T673" s="101"/>
    </row>
    <row r="674" spans="20:20" ht="13">
      <c r="T674" s="101"/>
    </row>
    <row r="675" spans="20:20" ht="13">
      <c r="T675" s="101"/>
    </row>
    <row r="676" spans="20:20" ht="13">
      <c r="T676" s="101"/>
    </row>
    <row r="677" spans="20:20" ht="13">
      <c r="T677" s="101"/>
    </row>
    <row r="678" spans="20:20" ht="13">
      <c r="T678" s="101"/>
    </row>
    <row r="679" spans="20:20" ht="13">
      <c r="T679" s="101"/>
    </row>
    <row r="680" spans="20:20" ht="13">
      <c r="T680" s="101"/>
    </row>
    <row r="681" spans="20:20" ht="13">
      <c r="T681" s="101"/>
    </row>
    <row r="682" spans="20:20" ht="13">
      <c r="T682" s="101"/>
    </row>
    <row r="683" spans="20:20" ht="13">
      <c r="T683" s="101"/>
    </row>
    <row r="684" spans="20:20" ht="13">
      <c r="T684" s="101"/>
    </row>
    <row r="685" spans="20:20" ht="13">
      <c r="T685" s="101"/>
    </row>
    <row r="686" spans="20:20" ht="13">
      <c r="T686" s="101"/>
    </row>
    <row r="687" spans="20:20" ht="13">
      <c r="T687" s="101"/>
    </row>
    <row r="688" spans="20:20" ht="13">
      <c r="T688" s="101"/>
    </row>
    <row r="689" spans="20:20" ht="13">
      <c r="T689" s="101"/>
    </row>
    <row r="690" spans="20:20" ht="13">
      <c r="T690" s="101"/>
    </row>
    <row r="691" spans="20:20" ht="13">
      <c r="T691" s="101"/>
    </row>
    <row r="692" spans="20:20" ht="13">
      <c r="T692" s="101"/>
    </row>
    <row r="693" spans="20:20" ht="13">
      <c r="T693" s="101"/>
    </row>
    <row r="694" spans="20:20" ht="13">
      <c r="T694" s="101"/>
    </row>
    <row r="695" spans="20:20" ht="13">
      <c r="T695" s="101"/>
    </row>
    <row r="696" spans="20:20" ht="13">
      <c r="T696" s="101"/>
    </row>
    <row r="697" spans="20:20" ht="13">
      <c r="T697" s="101"/>
    </row>
    <row r="698" spans="20:20" ht="13">
      <c r="T698" s="101"/>
    </row>
    <row r="699" spans="20:20" ht="13">
      <c r="T699" s="101"/>
    </row>
    <row r="700" spans="20:20" ht="13">
      <c r="T700" s="101"/>
    </row>
    <row r="701" spans="20:20" ht="13">
      <c r="T701" s="101"/>
    </row>
    <row r="702" spans="20:20" ht="13">
      <c r="T702" s="101"/>
    </row>
    <row r="703" spans="20:20" ht="13">
      <c r="T703" s="101"/>
    </row>
    <row r="704" spans="20:20" ht="13">
      <c r="T704" s="101"/>
    </row>
    <row r="705" spans="20:20" ht="13">
      <c r="T705" s="101"/>
    </row>
    <row r="706" spans="20:20" ht="13">
      <c r="T706" s="101"/>
    </row>
    <row r="707" spans="20:20" ht="13">
      <c r="T707" s="101"/>
    </row>
    <row r="708" spans="20:20" ht="13">
      <c r="T708" s="101"/>
    </row>
    <row r="709" spans="20:20" ht="13">
      <c r="T709" s="101"/>
    </row>
    <row r="710" spans="20:20" ht="13">
      <c r="T710" s="101"/>
    </row>
    <row r="711" spans="20:20" ht="13">
      <c r="T711" s="101"/>
    </row>
    <row r="712" spans="20:20" ht="13">
      <c r="T712" s="101"/>
    </row>
    <row r="713" spans="20:20" ht="13">
      <c r="T713" s="101"/>
    </row>
    <row r="714" spans="20:20" ht="13">
      <c r="T714" s="101"/>
    </row>
    <row r="715" spans="20:20" ht="13">
      <c r="T715" s="101"/>
    </row>
    <row r="716" spans="20:20" ht="13">
      <c r="T716" s="101"/>
    </row>
    <row r="717" spans="20:20" ht="13">
      <c r="T717" s="101"/>
    </row>
    <row r="718" spans="20:20" ht="13">
      <c r="T718" s="101"/>
    </row>
    <row r="719" spans="20:20" ht="13">
      <c r="T719" s="101"/>
    </row>
    <row r="720" spans="20:20" ht="13">
      <c r="T720" s="101"/>
    </row>
    <row r="721" spans="20:20" ht="13">
      <c r="T721" s="101"/>
    </row>
    <row r="722" spans="20:20" ht="13">
      <c r="T722" s="101"/>
    </row>
    <row r="723" spans="20:20" ht="13">
      <c r="T723" s="101"/>
    </row>
    <row r="724" spans="20:20" ht="13">
      <c r="T724" s="101"/>
    </row>
    <row r="725" spans="20:20" ht="13">
      <c r="T725" s="101"/>
    </row>
    <row r="726" spans="20:20" ht="13">
      <c r="T726" s="101"/>
    </row>
    <row r="727" spans="20:20" ht="13">
      <c r="T727" s="101"/>
    </row>
    <row r="728" spans="20:20" ht="13">
      <c r="T728" s="101"/>
    </row>
    <row r="729" spans="20:20" ht="13">
      <c r="T729" s="101"/>
    </row>
    <row r="730" spans="20:20" ht="13">
      <c r="T730" s="101"/>
    </row>
    <row r="731" spans="20:20" ht="13">
      <c r="T731" s="101"/>
    </row>
    <row r="732" spans="20:20" ht="13">
      <c r="T732" s="101"/>
    </row>
    <row r="733" spans="20:20" ht="13">
      <c r="T733" s="101"/>
    </row>
    <row r="734" spans="20:20" ht="13">
      <c r="T734" s="101"/>
    </row>
    <row r="735" spans="20:20" ht="13">
      <c r="T735" s="101"/>
    </row>
    <row r="736" spans="20:20" ht="13">
      <c r="T736" s="101"/>
    </row>
    <row r="737" spans="20:20" ht="13">
      <c r="T737" s="101"/>
    </row>
    <row r="738" spans="20:20" ht="13">
      <c r="T738" s="101"/>
    </row>
    <row r="739" spans="20:20" ht="13">
      <c r="T739" s="101"/>
    </row>
    <row r="740" spans="20:20" ht="13">
      <c r="T740" s="101"/>
    </row>
    <row r="741" spans="20:20" ht="13">
      <c r="T741" s="101"/>
    </row>
    <row r="742" spans="20:20" ht="13">
      <c r="T742" s="101"/>
    </row>
    <row r="743" spans="20:20" ht="13">
      <c r="T743" s="101"/>
    </row>
    <row r="744" spans="20:20" ht="13">
      <c r="T744" s="101"/>
    </row>
    <row r="745" spans="20:20" ht="13">
      <c r="T745" s="101"/>
    </row>
    <row r="746" spans="20:20" ht="13">
      <c r="T746" s="101"/>
    </row>
    <row r="747" spans="20:20" ht="13">
      <c r="T747" s="101"/>
    </row>
    <row r="748" spans="20:20" ht="13">
      <c r="T748" s="101"/>
    </row>
    <row r="749" spans="20:20" ht="13">
      <c r="T749" s="101"/>
    </row>
    <row r="750" spans="20:20" ht="13">
      <c r="T750" s="101"/>
    </row>
    <row r="751" spans="20:20" ht="13">
      <c r="T751" s="101"/>
    </row>
    <row r="752" spans="20:20" ht="13">
      <c r="T752" s="101"/>
    </row>
    <row r="753" spans="20:20" ht="13">
      <c r="T753" s="101"/>
    </row>
    <row r="754" spans="20:20" ht="13">
      <c r="T754" s="101"/>
    </row>
    <row r="755" spans="20:20" ht="13">
      <c r="T755" s="101"/>
    </row>
    <row r="756" spans="20:20" ht="13">
      <c r="T756" s="101"/>
    </row>
    <row r="757" spans="20:20" ht="13">
      <c r="T757" s="101"/>
    </row>
    <row r="758" spans="20:20" ht="13">
      <c r="T758" s="101"/>
    </row>
    <row r="759" spans="20:20" ht="13">
      <c r="T759" s="101"/>
    </row>
    <row r="760" spans="20:20" ht="13">
      <c r="T760" s="101"/>
    </row>
    <row r="761" spans="20:20" ht="13">
      <c r="T761" s="101"/>
    </row>
    <row r="762" spans="20:20" ht="13">
      <c r="T762" s="101"/>
    </row>
    <row r="763" spans="20:20" ht="13">
      <c r="T763" s="101"/>
    </row>
    <row r="764" spans="20:20" ht="13">
      <c r="T764" s="101"/>
    </row>
    <row r="765" spans="20:20" ht="13">
      <c r="T765" s="101"/>
    </row>
    <row r="766" spans="20:20" ht="13">
      <c r="T766" s="101"/>
    </row>
    <row r="767" spans="20:20" ht="13">
      <c r="T767" s="101"/>
    </row>
    <row r="768" spans="20:20" ht="13">
      <c r="T768" s="101"/>
    </row>
    <row r="769" spans="20:20" ht="13">
      <c r="T769" s="101"/>
    </row>
    <row r="770" spans="20:20" ht="13">
      <c r="T770" s="101"/>
    </row>
    <row r="771" spans="20:20" ht="13">
      <c r="T771" s="101"/>
    </row>
    <row r="772" spans="20:20" ht="13">
      <c r="T772" s="101"/>
    </row>
    <row r="773" spans="20:20" ht="13">
      <c r="T773" s="101"/>
    </row>
    <row r="774" spans="20:20" ht="13">
      <c r="T774" s="101"/>
    </row>
    <row r="775" spans="20:20" ht="13">
      <c r="T775" s="101"/>
    </row>
    <row r="776" spans="20:20" ht="13">
      <c r="T776" s="101"/>
    </row>
    <row r="777" spans="20:20" ht="13">
      <c r="T777" s="101"/>
    </row>
    <row r="778" spans="20:20" ht="13">
      <c r="T778" s="101"/>
    </row>
    <row r="779" spans="20:20" ht="13">
      <c r="T779" s="101"/>
    </row>
    <row r="780" spans="20:20" ht="13">
      <c r="T780" s="101"/>
    </row>
    <row r="781" spans="20:20" ht="13">
      <c r="T781" s="101"/>
    </row>
    <row r="782" spans="20:20" ht="13">
      <c r="T782" s="101"/>
    </row>
    <row r="783" spans="20:20" ht="13">
      <c r="T783" s="101"/>
    </row>
    <row r="784" spans="20:20" ht="13">
      <c r="T784" s="101"/>
    </row>
    <row r="785" spans="20:20" ht="13">
      <c r="T785" s="101"/>
    </row>
    <row r="786" spans="20:20" ht="13">
      <c r="T786" s="101"/>
    </row>
    <row r="787" spans="20:20" ht="13">
      <c r="T787" s="101"/>
    </row>
    <row r="788" spans="20:20" ht="13">
      <c r="T788" s="101"/>
    </row>
    <row r="789" spans="20:20" ht="13">
      <c r="T789" s="101"/>
    </row>
    <row r="790" spans="20:20" ht="13">
      <c r="T790" s="101"/>
    </row>
    <row r="791" spans="20:20" ht="13">
      <c r="T791" s="101"/>
    </row>
    <row r="792" spans="20:20" ht="13">
      <c r="T792" s="101"/>
    </row>
    <row r="793" spans="20:20" ht="13">
      <c r="T793" s="101"/>
    </row>
    <row r="794" spans="20:20" ht="13">
      <c r="T794" s="101"/>
    </row>
    <row r="795" spans="20:20" ht="13">
      <c r="T795" s="101"/>
    </row>
    <row r="796" spans="20:20" ht="13">
      <c r="T796" s="101"/>
    </row>
    <row r="797" spans="20:20" ht="13">
      <c r="T797" s="101"/>
    </row>
    <row r="798" spans="20:20" ht="13">
      <c r="T798" s="101"/>
    </row>
    <row r="799" spans="20:20" ht="13">
      <c r="T799" s="101"/>
    </row>
    <row r="800" spans="20:20" ht="13">
      <c r="T800" s="101"/>
    </row>
    <row r="801" spans="20:20" ht="13">
      <c r="T801" s="101"/>
    </row>
    <row r="802" spans="20:20" ht="13">
      <c r="T802" s="101"/>
    </row>
    <row r="803" spans="20:20" ht="13">
      <c r="T803" s="101"/>
    </row>
    <row r="804" spans="20:20" ht="13">
      <c r="T804" s="101"/>
    </row>
    <row r="805" spans="20:20" ht="13">
      <c r="T805" s="101"/>
    </row>
    <row r="806" spans="20:20" ht="13">
      <c r="T806" s="101"/>
    </row>
    <row r="807" spans="20:20" ht="13">
      <c r="T807" s="101"/>
    </row>
    <row r="808" spans="20:20" ht="13">
      <c r="T808" s="101"/>
    </row>
    <row r="809" spans="20:20" ht="13">
      <c r="T809" s="101"/>
    </row>
    <row r="810" spans="20:20" ht="13">
      <c r="T810" s="101"/>
    </row>
    <row r="811" spans="20:20" ht="13">
      <c r="T811" s="101"/>
    </row>
    <row r="812" spans="20:20" ht="13">
      <c r="T812" s="101"/>
    </row>
    <row r="813" spans="20:20" ht="13">
      <c r="T813" s="101"/>
    </row>
    <row r="814" spans="20:20" ht="13">
      <c r="T814" s="101"/>
    </row>
    <row r="815" spans="20:20" ht="13">
      <c r="T815" s="101"/>
    </row>
    <row r="816" spans="20:20" ht="13">
      <c r="T816" s="101"/>
    </row>
    <row r="817" spans="20:20" ht="13">
      <c r="T817" s="101"/>
    </row>
    <row r="818" spans="20:20" ht="13">
      <c r="T818" s="101"/>
    </row>
    <row r="819" spans="20:20" ht="13">
      <c r="T819" s="101"/>
    </row>
    <row r="820" spans="20:20" ht="13">
      <c r="T820" s="101"/>
    </row>
    <row r="821" spans="20:20" ht="13">
      <c r="T821" s="101"/>
    </row>
    <row r="822" spans="20:20" ht="13">
      <c r="T822" s="101"/>
    </row>
    <row r="823" spans="20:20" ht="13">
      <c r="T823" s="101"/>
    </row>
    <row r="824" spans="20:20" ht="13">
      <c r="T824" s="101"/>
    </row>
    <row r="825" spans="20:20" ht="13">
      <c r="T825" s="101"/>
    </row>
    <row r="826" spans="20:20" ht="13">
      <c r="T826" s="101"/>
    </row>
    <row r="827" spans="20:20" ht="13">
      <c r="T827" s="101"/>
    </row>
    <row r="828" spans="20:20" ht="13">
      <c r="T828" s="101"/>
    </row>
    <row r="829" spans="20:20" ht="13">
      <c r="T829" s="101"/>
    </row>
    <row r="830" spans="20:20" ht="13">
      <c r="T830" s="101"/>
    </row>
    <row r="831" spans="20:20" ht="13">
      <c r="T831" s="101"/>
    </row>
    <row r="832" spans="20:20" ht="13">
      <c r="T832" s="101"/>
    </row>
    <row r="833" spans="20:20" ht="13">
      <c r="T833" s="101"/>
    </row>
    <row r="834" spans="20:20" ht="13">
      <c r="T834" s="101"/>
    </row>
    <row r="835" spans="20:20" ht="13">
      <c r="T835" s="101"/>
    </row>
    <row r="836" spans="20:20" ht="13">
      <c r="T836" s="101"/>
    </row>
    <row r="837" spans="20:20" ht="13">
      <c r="T837" s="101"/>
    </row>
    <row r="838" spans="20:20" ht="13">
      <c r="T838" s="101"/>
    </row>
    <row r="839" spans="20:20" ht="13">
      <c r="T839" s="101"/>
    </row>
    <row r="840" spans="20:20" ht="13">
      <c r="T840" s="101"/>
    </row>
    <row r="841" spans="20:20" ht="13">
      <c r="T841" s="101"/>
    </row>
    <row r="842" spans="20:20" ht="13">
      <c r="T842" s="101"/>
    </row>
    <row r="843" spans="20:20" ht="13">
      <c r="T843" s="101"/>
    </row>
    <row r="844" spans="20:20" ht="13">
      <c r="T844" s="101"/>
    </row>
    <row r="845" spans="20:20" ht="13">
      <c r="T845" s="101"/>
    </row>
    <row r="846" spans="20:20" ht="13">
      <c r="T846" s="101"/>
    </row>
    <row r="847" spans="20:20" ht="13">
      <c r="T847" s="101"/>
    </row>
    <row r="848" spans="20:20" ht="13">
      <c r="T848" s="101"/>
    </row>
    <row r="849" spans="20:20" ht="13">
      <c r="T849" s="101"/>
    </row>
    <row r="850" spans="20:20" ht="13">
      <c r="T850" s="101"/>
    </row>
    <row r="851" spans="20:20" ht="13">
      <c r="T851" s="101"/>
    </row>
    <row r="852" spans="20:20" ht="13">
      <c r="T852" s="101"/>
    </row>
    <row r="853" spans="20:20" ht="13">
      <c r="T853" s="101"/>
    </row>
    <row r="854" spans="20:20" ht="13">
      <c r="T854" s="101"/>
    </row>
    <row r="855" spans="20:20" ht="13">
      <c r="T855" s="101"/>
    </row>
    <row r="856" spans="20:20" ht="13">
      <c r="T856" s="101"/>
    </row>
    <row r="857" spans="20:20" ht="13">
      <c r="T857" s="101"/>
    </row>
    <row r="858" spans="20:20" ht="13">
      <c r="T858" s="101"/>
    </row>
    <row r="859" spans="20:20" ht="13">
      <c r="T859" s="101"/>
    </row>
    <row r="860" spans="20:20" ht="13">
      <c r="T860" s="101"/>
    </row>
    <row r="861" spans="20:20" ht="13">
      <c r="T861" s="101"/>
    </row>
    <row r="862" spans="20:20" ht="13">
      <c r="T862" s="101"/>
    </row>
    <row r="863" spans="20:20" ht="13">
      <c r="T863" s="101"/>
    </row>
    <row r="864" spans="20:20" ht="13">
      <c r="T864" s="101"/>
    </row>
    <row r="865" spans="20:20" ht="13">
      <c r="T865" s="101"/>
    </row>
    <row r="866" spans="20:20" ht="13">
      <c r="T866" s="101"/>
    </row>
    <row r="867" spans="20:20" ht="13">
      <c r="T867" s="101"/>
    </row>
    <row r="868" spans="20:20" ht="13">
      <c r="T868" s="101"/>
    </row>
    <row r="869" spans="20:20" ht="13">
      <c r="T869" s="101"/>
    </row>
    <row r="870" spans="20:20" ht="13">
      <c r="T870" s="101"/>
    </row>
    <row r="871" spans="20:20" ht="13">
      <c r="T871" s="101"/>
    </row>
    <row r="872" spans="20:20" ht="13">
      <c r="T872" s="101"/>
    </row>
    <row r="873" spans="20:20" ht="13">
      <c r="T873" s="101"/>
    </row>
    <row r="874" spans="20:20" ht="13">
      <c r="T874" s="101"/>
    </row>
    <row r="875" spans="20:20" ht="13">
      <c r="T875" s="101"/>
    </row>
    <row r="876" spans="20:20" ht="13">
      <c r="T876" s="101"/>
    </row>
    <row r="877" spans="20:20" ht="13">
      <c r="T877" s="101"/>
    </row>
    <row r="878" spans="20:20" ht="13">
      <c r="T878" s="101"/>
    </row>
    <row r="879" spans="20:20" ht="13">
      <c r="T879" s="101"/>
    </row>
    <row r="880" spans="20:20" ht="13">
      <c r="T880" s="101"/>
    </row>
    <row r="881" spans="20:20" ht="13">
      <c r="T881" s="101"/>
    </row>
    <row r="882" spans="20:20" ht="13">
      <c r="T882" s="101"/>
    </row>
    <row r="883" spans="20:20" ht="13">
      <c r="T883" s="101"/>
    </row>
    <row r="884" spans="20:20" ht="13">
      <c r="T884" s="101"/>
    </row>
    <row r="885" spans="20:20" ht="13">
      <c r="T885" s="101"/>
    </row>
    <row r="886" spans="20:20" ht="13">
      <c r="T886" s="101"/>
    </row>
    <row r="887" spans="20:20" ht="13">
      <c r="T887" s="101"/>
    </row>
    <row r="888" spans="20:20" ht="13">
      <c r="T888" s="101"/>
    </row>
    <row r="889" spans="20:20" ht="13">
      <c r="T889" s="101"/>
    </row>
    <row r="890" spans="20:20" ht="13">
      <c r="T890" s="101"/>
    </row>
    <row r="891" spans="20:20" ht="13">
      <c r="T891" s="101"/>
    </row>
    <row r="892" spans="20:20" ht="13">
      <c r="T892" s="101"/>
    </row>
    <row r="893" spans="20:20" ht="13">
      <c r="T893" s="101"/>
    </row>
    <row r="894" spans="20:20" ht="13">
      <c r="T894" s="101"/>
    </row>
    <row r="895" spans="20:20" ht="13">
      <c r="T895" s="101"/>
    </row>
    <row r="896" spans="20:20" ht="13">
      <c r="T896" s="101"/>
    </row>
    <row r="897" spans="20:20" ht="13">
      <c r="T897" s="101"/>
    </row>
    <row r="898" spans="20:20" ht="13">
      <c r="T898" s="101"/>
    </row>
    <row r="899" spans="20:20" ht="13">
      <c r="T899" s="101"/>
    </row>
    <row r="900" spans="20:20" ht="13">
      <c r="T900" s="101"/>
    </row>
    <row r="901" spans="20:20" ht="13">
      <c r="T901" s="101"/>
    </row>
    <row r="902" spans="20:20" ht="13">
      <c r="T902" s="101"/>
    </row>
    <row r="903" spans="20:20" ht="13">
      <c r="T903" s="101"/>
    </row>
    <row r="904" spans="20:20" ht="13">
      <c r="T904" s="101"/>
    </row>
    <row r="905" spans="20:20" ht="13">
      <c r="T905" s="101"/>
    </row>
    <row r="906" spans="20:20" ht="13">
      <c r="T906" s="101"/>
    </row>
    <row r="907" spans="20:20" ht="13">
      <c r="T907" s="101"/>
    </row>
    <row r="908" spans="20:20" ht="13">
      <c r="T908" s="101"/>
    </row>
    <row r="909" spans="20:20" ht="13">
      <c r="T909" s="101"/>
    </row>
    <row r="910" spans="20:20" ht="13">
      <c r="T910" s="101"/>
    </row>
    <row r="911" spans="20:20" ht="13">
      <c r="T911" s="101"/>
    </row>
    <row r="912" spans="20:20" ht="13">
      <c r="T912" s="101"/>
    </row>
    <row r="913" spans="20:20" ht="13">
      <c r="T913" s="101"/>
    </row>
    <row r="914" spans="20:20" ht="13">
      <c r="T914" s="101"/>
    </row>
    <row r="915" spans="20:20" ht="13">
      <c r="T915" s="101"/>
    </row>
    <row r="916" spans="20:20" ht="13">
      <c r="T916" s="101"/>
    </row>
    <row r="917" spans="20:20" ht="13">
      <c r="T917" s="101"/>
    </row>
    <row r="918" spans="20:20" ht="13">
      <c r="T918" s="101"/>
    </row>
    <row r="919" spans="20:20" ht="13">
      <c r="T919" s="101"/>
    </row>
    <row r="920" spans="20:20" ht="13">
      <c r="T920" s="101"/>
    </row>
    <row r="921" spans="20:20" ht="13">
      <c r="T921" s="101"/>
    </row>
    <row r="922" spans="20:20" ht="13">
      <c r="T922" s="101"/>
    </row>
    <row r="923" spans="20:20" ht="13">
      <c r="T923" s="101"/>
    </row>
    <row r="924" spans="20:20" ht="13">
      <c r="T924" s="101"/>
    </row>
    <row r="925" spans="20:20" ht="13">
      <c r="T925" s="101"/>
    </row>
    <row r="926" spans="20:20" ht="13">
      <c r="T926" s="101"/>
    </row>
    <row r="927" spans="20:20" ht="13">
      <c r="T927" s="101"/>
    </row>
    <row r="928" spans="20:20" ht="13">
      <c r="T928" s="101"/>
    </row>
    <row r="929" spans="20:20" ht="13">
      <c r="T929" s="101"/>
    </row>
    <row r="930" spans="20:20" ht="13">
      <c r="T930" s="101"/>
    </row>
    <row r="931" spans="20:20" ht="13">
      <c r="T931" s="101"/>
    </row>
    <row r="932" spans="20:20" ht="13">
      <c r="T932" s="101"/>
    </row>
    <row r="933" spans="20:20" ht="13">
      <c r="T933" s="101"/>
    </row>
    <row r="934" spans="20:20" ht="13">
      <c r="T934" s="101"/>
    </row>
    <row r="935" spans="20:20" ht="13">
      <c r="T935" s="101"/>
    </row>
    <row r="936" spans="20:20" ht="13">
      <c r="T936" s="101"/>
    </row>
    <row r="937" spans="20:20" ht="13">
      <c r="T937" s="101"/>
    </row>
    <row r="938" spans="20:20" ht="13">
      <c r="T938" s="101"/>
    </row>
    <row r="939" spans="20:20" ht="13">
      <c r="T939" s="101"/>
    </row>
    <row r="940" spans="20:20" ht="13">
      <c r="T940" s="101"/>
    </row>
    <row r="941" spans="20:20" ht="13">
      <c r="T941" s="101"/>
    </row>
    <row r="942" spans="20:20" ht="13">
      <c r="T942" s="101"/>
    </row>
    <row r="943" spans="20:20" ht="13">
      <c r="T943" s="101"/>
    </row>
    <row r="944" spans="20:20" ht="13">
      <c r="T944" s="101"/>
    </row>
    <row r="945" spans="20:20" ht="13">
      <c r="T945" s="101"/>
    </row>
    <row r="946" spans="20:20" ht="13">
      <c r="T946" s="101"/>
    </row>
    <row r="947" spans="20:20" ht="13">
      <c r="T947" s="101"/>
    </row>
    <row r="948" spans="20:20" ht="13">
      <c r="T948" s="101"/>
    </row>
    <row r="949" spans="20:20" ht="13">
      <c r="T949" s="101"/>
    </row>
    <row r="950" spans="20:20" ht="13">
      <c r="T950" s="101"/>
    </row>
    <row r="951" spans="20:20" ht="13">
      <c r="T951" s="101"/>
    </row>
    <row r="952" spans="20:20" ht="13">
      <c r="T952" s="101"/>
    </row>
    <row r="953" spans="20:20" ht="13">
      <c r="T953" s="101"/>
    </row>
    <row r="954" spans="20:20" ht="13">
      <c r="T954" s="101"/>
    </row>
  </sheetData>
  <mergeCells count="8">
    <mergeCell ref="T2:X2"/>
    <mergeCell ref="AS2:AV2"/>
    <mergeCell ref="J3:M3"/>
    <mergeCell ref="O2:S2"/>
    <mergeCell ref="Y2:AC2"/>
    <mergeCell ref="AD2:AH2"/>
    <mergeCell ref="AN2:AR2"/>
    <mergeCell ref="AI2:AM2"/>
  </mergeCells>
  <conditionalFormatting sqref="T6:X35 AD7:AH35 AN7:AR35">
    <cfRule type="cellIs" dxfId="32" priority="1" operator="equal">
      <formula>"blue"</formula>
    </cfRule>
  </conditionalFormatting>
  <conditionalFormatting sqref="T6:X35 AD7:AH35 AN7:AR35">
    <cfRule type="cellIs" dxfId="31" priority="2" operator="equal">
      <formula>"black"</formula>
    </cfRule>
  </conditionalFormatting>
  <conditionalFormatting sqref="T6:X35 AD7:AH35 AN7:AR35">
    <cfRule type="cellIs" dxfId="30" priority="3" operator="equal">
      <formula>"green"</formula>
    </cfRule>
  </conditionalFormatting>
  <conditionalFormatting sqref="T6:X35 AD7:AH35 AN7:AR35">
    <cfRule type="cellIs" dxfId="29" priority="4" operator="equal">
      <formula>"red"</formula>
    </cfRule>
  </conditionalFormatting>
  <conditionalFormatting sqref="O7:S35 Y7:AC35 AI7:AM35 AS7:AV35">
    <cfRule type="cellIs" dxfId="28" priority="5" operator="equal">
      <formula>"blue"</formula>
    </cfRule>
  </conditionalFormatting>
  <conditionalFormatting sqref="O7:S35 Y7:AC35 AI7:AM35 AS7:AV35">
    <cfRule type="cellIs" dxfId="27" priority="6" operator="equal">
      <formula>"black"</formula>
    </cfRule>
  </conditionalFormatting>
  <conditionalFormatting sqref="O7:S35 Y7:AC35 AI7:AM35 AS7:AV35">
    <cfRule type="cellIs" dxfId="26" priority="7" operator="equal">
      <formula>"green"</formula>
    </cfRule>
  </conditionalFormatting>
  <conditionalFormatting sqref="O7:S35 Y7:AC35 AI7:AM35 AS7:AV35">
    <cfRule type="cellIs" dxfId="25" priority="8" operator="equal">
      <formula>"red"</formula>
    </cfRule>
  </conditionalFormatting>
  <conditionalFormatting sqref="U1:X1 T6:X35 AD6:AH35 AN6:AV35">
    <cfRule type="cellIs" dxfId="24" priority="9" operator="equal">
      <formula>"x"</formula>
    </cfRule>
  </conditionalFormatting>
  <conditionalFormatting sqref="O6:S35 W6:W35 Y6:AC35 AG6 AI6:AV35">
    <cfRule type="cellIs" dxfId="23" priority="10" operator="equal">
      <formula>"x"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BT956"/>
  <sheetViews>
    <sheetView workbookViewId="0">
      <pane ySplit="2" topLeftCell="A3" activePane="bottomLeft" state="frozen"/>
      <selection pane="bottomLeft" activeCell="B4" sqref="B4"/>
    </sheetView>
  </sheetViews>
  <sheetFormatPr baseColWidth="10" defaultColWidth="14.5" defaultRowHeight="15.75" customHeight="1"/>
  <cols>
    <col min="1" max="1" width="11.33203125" customWidth="1"/>
    <col min="2" max="2" width="5.6640625" customWidth="1"/>
    <col min="3" max="4" width="7" customWidth="1"/>
    <col min="5" max="7" width="5.6640625" customWidth="1"/>
    <col min="8" max="8" width="10.1640625" customWidth="1"/>
    <col min="9" max="9" width="6.33203125" customWidth="1"/>
    <col min="10" max="11" width="6" customWidth="1"/>
    <col min="12" max="12" width="5.5" customWidth="1"/>
    <col min="13" max="18" width="10.33203125" customWidth="1"/>
    <col min="19" max="72" width="4.33203125" customWidth="1"/>
  </cols>
  <sheetData>
    <row r="1" spans="1:72" ht="16">
      <c r="A1" s="2" t="s">
        <v>0</v>
      </c>
      <c r="B1" s="3"/>
      <c r="C1" s="2" t="s">
        <v>39</v>
      </c>
      <c r="D1" s="3"/>
      <c r="E1" s="3"/>
      <c r="F1" s="3"/>
      <c r="G1" s="3"/>
      <c r="H1" s="2" t="s">
        <v>40</v>
      </c>
      <c r="I1" s="5"/>
      <c r="J1" s="2"/>
      <c r="K1" s="2" t="s">
        <v>41</v>
      </c>
      <c r="L1" s="5"/>
      <c r="M1" s="5"/>
      <c r="N1" s="5"/>
      <c r="O1" s="5"/>
      <c r="P1" s="5"/>
      <c r="Q1" s="5"/>
      <c r="R1" s="5"/>
      <c r="S1" s="142" t="str">
        <f>TEXT(Z3,"mmm")</f>
        <v>Aug</v>
      </c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41"/>
      <c r="AU1" s="143" t="str">
        <f>TEXT(AV3,"mmm")</f>
        <v>Sep</v>
      </c>
      <c r="AV1" s="138"/>
      <c r="AW1" s="138"/>
      <c r="AX1" s="138"/>
      <c r="AY1" s="142" t="str">
        <f>TEXT(BA3,"mmm")</f>
        <v>Oct</v>
      </c>
      <c r="AZ1" s="138"/>
      <c r="BA1" s="138"/>
      <c r="BB1" s="138"/>
      <c r="BC1" s="141"/>
      <c r="BD1" s="140" t="s">
        <v>42</v>
      </c>
      <c r="BE1" s="138"/>
      <c r="BF1" s="138"/>
      <c r="BG1" s="141"/>
      <c r="BH1" s="142" t="str">
        <f>TEXT(BI3,"mmm")</f>
        <v>Dec</v>
      </c>
      <c r="BI1" s="138"/>
      <c r="BJ1" s="138"/>
      <c r="BK1" s="141"/>
      <c r="BL1" s="140" t="str">
        <f>TEXT(BM3,"mmm")</f>
        <v>Jan</v>
      </c>
      <c r="BM1" s="138"/>
      <c r="BN1" s="138"/>
      <c r="BO1" s="138"/>
      <c r="BP1" s="141"/>
      <c r="BQ1" s="142" t="str">
        <f>TEXT(BR3,"mmm")</f>
        <v>Feb</v>
      </c>
      <c r="BR1" s="138"/>
      <c r="BS1" s="138"/>
      <c r="BT1" s="141"/>
    </row>
    <row r="2" spans="1:72" ht="17">
      <c r="A2" s="10" t="s">
        <v>11</v>
      </c>
      <c r="B2" s="11"/>
      <c r="C2" s="12" t="s">
        <v>6</v>
      </c>
      <c r="D2" s="12" t="s">
        <v>7</v>
      </c>
      <c r="E2" s="11"/>
      <c r="F2" s="11"/>
      <c r="G2" s="11"/>
      <c r="H2" s="14" t="s">
        <v>43</v>
      </c>
      <c r="I2" s="139" t="s">
        <v>8</v>
      </c>
      <c r="J2" s="138"/>
      <c r="K2" s="138"/>
      <c r="L2" s="138"/>
      <c r="M2" s="138"/>
      <c r="N2" s="138"/>
      <c r="O2" s="138"/>
      <c r="P2" s="138"/>
      <c r="Q2" s="5"/>
      <c r="R2" s="5"/>
      <c r="S2" s="15">
        <f t="shared" ref="S2:BT2" si="0">DAY(S3)</f>
        <v>2</v>
      </c>
      <c r="T2" s="16">
        <f t="shared" si="0"/>
        <v>3</v>
      </c>
      <c r="U2" s="16">
        <f t="shared" si="0"/>
        <v>4</v>
      </c>
      <c r="V2" s="16">
        <f t="shared" si="0"/>
        <v>5</v>
      </c>
      <c r="W2" s="16">
        <f t="shared" si="0"/>
        <v>6</v>
      </c>
      <c r="X2" s="16">
        <f t="shared" si="0"/>
        <v>7</v>
      </c>
      <c r="Y2" s="16">
        <f t="shared" si="0"/>
        <v>8</v>
      </c>
      <c r="Z2" s="16">
        <f t="shared" si="0"/>
        <v>9</v>
      </c>
      <c r="AA2" s="16">
        <f t="shared" si="0"/>
        <v>10</v>
      </c>
      <c r="AB2" s="16">
        <f t="shared" si="0"/>
        <v>11</v>
      </c>
      <c r="AC2" s="16">
        <f t="shared" si="0"/>
        <v>12</v>
      </c>
      <c r="AD2" s="16">
        <f t="shared" si="0"/>
        <v>13</v>
      </c>
      <c r="AE2" s="16">
        <f t="shared" si="0"/>
        <v>14</v>
      </c>
      <c r="AF2" s="16">
        <f t="shared" si="0"/>
        <v>15</v>
      </c>
      <c r="AG2" s="16">
        <f t="shared" si="0"/>
        <v>16</v>
      </c>
      <c r="AH2" s="16">
        <f t="shared" si="0"/>
        <v>17</v>
      </c>
      <c r="AI2" s="16">
        <f t="shared" si="0"/>
        <v>18</v>
      </c>
      <c r="AJ2" s="16">
        <f t="shared" si="0"/>
        <v>19</v>
      </c>
      <c r="AK2" s="16">
        <f t="shared" si="0"/>
        <v>20</v>
      </c>
      <c r="AL2" s="16">
        <f t="shared" si="0"/>
        <v>21</v>
      </c>
      <c r="AM2" s="16">
        <f t="shared" si="0"/>
        <v>22</v>
      </c>
      <c r="AN2" s="16">
        <f t="shared" si="0"/>
        <v>23</v>
      </c>
      <c r="AO2" s="16">
        <f t="shared" si="0"/>
        <v>24</v>
      </c>
      <c r="AP2" s="16">
        <f t="shared" si="0"/>
        <v>25</v>
      </c>
      <c r="AQ2" s="16">
        <f t="shared" si="0"/>
        <v>26</v>
      </c>
      <c r="AR2" s="16">
        <f t="shared" si="0"/>
        <v>27</v>
      </c>
      <c r="AS2" s="16">
        <f t="shared" si="0"/>
        <v>28</v>
      </c>
      <c r="AT2" s="18">
        <f t="shared" si="0"/>
        <v>29</v>
      </c>
      <c r="AU2" s="19">
        <f t="shared" si="0"/>
        <v>5</v>
      </c>
      <c r="AV2" s="20">
        <f t="shared" si="0"/>
        <v>12</v>
      </c>
      <c r="AW2" s="20">
        <f t="shared" si="0"/>
        <v>19</v>
      </c>
      <c r="AX2" s="20">
        <f t="shared" si="0"/>
        <v>26</v>
      </c>
      <c r="AY2" s="16">
        <f t="shared" si="0"/>
        <v>3</v>
      </c>
      <c r="AZ2" s="16">
        <f t="shared" si="0"/>
        <v>10</v>
      </c>
      <c r="BA2" s="16">
        <f t="shared" si="0"/>
        <v>17</v>
      </c>
      <c r="BB2" s="16">
        <f t="shared" si="0"/>
        <v>24</v>
      </c>
      <c r="BC2" s="18">
        <f t="shared" si="0"/>
        <v>31</v>
      </c>
      <c r="BD2" s="20">
        <f t="shared" si="0"/>
        <v>7</v>
      </c>
      <c r="BE2" s="20">
        <f t="shared" si="0"/>
        <v>14</v>
      </c>
      <c r="BF2" s="20">
        <f t="shared" si="0"/>
        <v>21</v>
      </c>
      <c r="BG2" s="21">
        <f t="shared" si="0"/>
        <v>28</v>
      </c>
      <c r="BH2" s="16">
        <f t="shared" si="0"/>
        <v>5</v>
      </c>
      <c r="BI2" s="16">
        <f t="shared" si="0"/>
        <v>12</v>
      </c>
      <c r="BJ2" s="16">
        <f t="shared" si="0"/>
        <v>19</v>
      </c>
      <c r="BK2" s="18">
        <f t="shared" si="0"/>
        <v>26</v>
      </c>
      <c r="BL2" s="20">
        <f t="shared" si="0"/>
        <v>2</v>
      </c>
      <c r="BM2" s="20">
        <f t="shared" si="0"/>
        <v>9</v>
      </c>
      <c r="BN2" s="20">
        <f t="shared" si="0"/>
        <v>16</v>
      </c>
      <c r="BO2" s="20">
        <f t="shared" si="0"/>
        <v>23</v>
      </c>
      <c r="BP2" s="21">
        <f t="shared" si="0"/>
        <v>30</v>
      </c>
      <c r="BQ2" s="16">
        <f t="shared" si="0"/>
        <v>6</v>
      </c>
      <c r="BR2" s="16">
        <f t="shared" si="0"/>
        <v>13</v>
      </c>
      <c r="BS2" s="16">
        <f t="shared" si="0"/>
        <v>20</v>
      </c>
      <c r="BT2" s="16">
        <f t="shared" si="0"/>
        <v>27</v>
      </c>
    </row>
    <row r="3" spans="1:72" ht="9.75" customHeight="1">
      <c r="A3" s="104"/>
      <c r="B3" s="105"/>
      <c r="C3" s="145">
        <f>MIN(C6:C15)</f>
        <v>42583</v>
      </c>
      <c r="D3" s="145">
        <f>MAX(D6:D15)</f>
        <v>42646</v>
      </c>
      <c r="E3" s="105"/>
      <c r="F3" s="105"/>
      <c r="G3" s="105"/>
      <c r="H3" s="106"/>
      <c r="I3" s="106"/>
      <c r="J3" s="107"/>
      <c r="K3" s="107"/>
      <c r="L3" s="107"/>
      <c r="M3" s="107"/>
      <c r="N3" s="107"/>
      <c r="O3" s="107"/>
      <c r="P3" s="107"/>
      <c r="Q3" s="29" t="s">
        <v>44</v>
      </c>
      <c r="R3" s="108">
        <v>42583</v>
      </c>
      <c r="S3" s="51">
        <f t="shared" ref="S3:AT3" si="1">R3+1</f>
        <v>42584</v>
      </c>
      <c r="T3" s="109">
        <f t="shared" si="1"/>
        <v>42585</v>
      </c>
      <c r="U3" s="109">
        <f t="shared" si="1"/>
        <v>42586</v>
      </c>
      <c r="V3" s="109">
        <f t="shared" si="1"/>
        <v>42587</v>
      </c>
      <c r="W3" s="109">
        <f t="shared" si="1"/>
        <v>42588</v>
      </c>
      <c r="X3" s="109">
        <f t="shared" si="1"/>
        <v>42589</v>
      </c>
      <c r="Y3" s="109">
        <f t="shared" si="1"/>
        <v>42590</v>
      </c>
      <c r="Z3" s="109">
        <f t="shared" si="1"/>
        <v>42591</v>
      </c>
      <c r="AA3" s="109">
        <f t="shared" si="1"/>
        <v>42592</v>
      </c>
      <c r="AB3" s="109">
        <f t="shared" si="1"/>
        <v>42593</v>
      </c>
      <c r="AC3" s="109">
        <f t="shared" si="1"/>
        <v>42594</v>
      </c>
      <c r="AD3" s="109">
        <f t="shared" si="1"/>
        <v>42595</v>
      </c>
      <c r="AE3" s="109">
        <f t="shared" si="1"/>
        <v>42596</v>
      </c>
      <c r="AF3" s="109">
        <f t="shared" si="1"/>
        <v>42597</v>
      </c>
      <c r="AG3" s="109">
        <f t="shared" si="1"/>
        <v>42598</v>
      </c>
      <c r="AH3" s="109">
        <f t="shared" si="1"/>
        <v>42599</v>
      </c>
      <c r="AI3" s="109">
        <f t="shared" si="1"/>
        <v>42600</v>
      </c>
      <c r="AJ3" s="109">
        <f t="shared" si="1"/>
        <v>42601</v>
      </c>
      <c r="AK3" s="109">
        <f t="shared" si="1"/>
        <v>42602</v>
      </c>
      <c r="AL3" s="109">
        <f t="shared" si="1"/>
        <v>42603</v>
      </c>
      <c r="AM3" s="109">
        <f t="shared" si="1"/>
        <v>42604</v>
      </c>
      <c r="AN3" s="109">
        <f t="shared" si="1"/>
        <v>42605</v>
      </c>
      <c r="AO3" s="109">
        <f t="shared" si="1"/>
        <v>42606</v>
      </c>
      <c r="AP3" s="109">
        <f t="shared" si="1"/>
        <v>42607</v>
      </c>
      <c r="AQ3" s="109">
        <f t="shared" si="1"/>
        <v>42608</v>
      </c>
      <c r="AR3" s="109">
        <f t="shared" si="1"/>
        <v>42609</v>
      </c>
      <c r="AS3" s="109">
        <f t="shared" si="1"/>
        <v>42610</v>
      </c>
      <c r="AT3" s="110">
        <f t="shared" si="1"/>
        <v>42611</v>
      </c>
      <c r="AU3" s="111">
        <f t="shared" ref="AU3:BT3" si="2">AT3+7</f>
        <v>42618</v>
      </c>
      <c r="AV3" s="112">
        <f t="shared" si="2"/>
        <v>42625</v>
      </c>
      <c r="AW3" s="112">
        <f t="shared" si="2"/>
        <v>42632</v>
      </c>
      <c r="AX3" s="112">
        <f t="shared" si="2"/>
        <v>42639</v>
      </c>
      <c r="AY3" s="113">
        <f t="shared" si="2"/>
        <v>42646</v>
      </c>
      <c r="AZ3" s="109">
        <f t="shared" si="2"/>
        <v>42653</v>
      </c>
      <c r="BA3" s="109">
        <f t="shared" si="2"/>
        <v>42660</v>
      </c>
      <c r="BB3" s="109">
        <f t="shared" si="2"/>
        <v>42667</v>
      </c>
      <c r="BC3" s="114">
        <f t="shared" si="2"/>
        <v>42674</v>
      </c>
      <c r="BD3" s="112">
        <f t="shared" si="2"/>
        <v>42681</v>
      </c>
      <c r="BE3" s="112">
        <f t="shared" si="2"/>
        <v>42688</v>
      </c>
      <c r="BF3" s="112">
        <f t="shared" si="2"/>
        <v>42695</v>
      </c>
      <c r="BG3" s="115">
        <f t="shared" si="2"/>
        <v>42702</v>
      </c>
      <c r="BH3" s="113">
        <f t="shared" si="2"/>
        <v>42709</v>
      </c>
      <c r="BI3" s="109">
        <f t="shared" si="2"/>
        <v>42716</v>
      </c>
      <c r="BJ3" s="109">
        <f t="shared" si="2"/>
        <v>42723</v>
      </c>
      <c r="BK3" s="114">
        <f t="shared" si="2"/>
        <v>42730</v>
      </c>
      <c r="BL3" s="112">
        <f t="shared" si="2"/>
        <v>42737</v>
      </c>
      <c r="BM3" s="112">
        <f t="shared" si="2"/>
        <v>42744</v>
      </c>
      <c r="BN3" s="112">
        <f t="shared" si="2"/>
        <v>42751</v>
      </c>
      <c r="BO3" s="112">
        <f t="shared" si="2"/>
        <v>42758</v>
      </c>
      <c r="BP3" s="115">
        <f t="shared" si="2"/>
        <v>42765</v>
      </c>
      <c r="BQ3" s="113">
        <f t="shared" si="2"/>
        <v>42772</v>
      </c>
      <c r="BR3" s="109">
        <f t="shared" si="2"/>
        <v>42779</v>
      </c>
      <c r="BS3" s="109">
        <f t="shared" si="2"/>
        <v>42786</v>
      </c>
      <c r="BT3" s="109">
        <f t="shared" si="2"/>
        <v>42793</v>
      </c>
    </row>
    <row r="4" spans="1:72" ht="9.75" customHeight="1">
      <c r="A4" s="116"/>
      <c r="B4" s="117"/>
      <c r="C4" s="146"/>
      <c r="D4" s="146"/>
      <c r="E4" s="117"/>
      <c r="F4" s="117"/>
      <c r="G4" s="117"/>
      <c r="H4" s="118"/>
      <c r="I4" s="118"/>
      <c r="J4" s="119"/>
      <c r="K4" s="119"/>
      <c r="L4" s="119"/>
      <c r="M4" s="119"/>
      <c r="N4" s="119"/>
      <c r="O4" s="119"/>
      <c r="P4" s="119"/>
      <c r="Q4" s="119"/>
      <c r="R4" s="120"/>
      <c r="S4" s="121" t="str">
        <f>VLOOKUP(WEEKDAY(S3),'For Code - Weekdays'!$A$3:$C$9,3)</f>
        <v>Tue</v>
      </c>
      <c r="T4" s="32" t="str">
        <f>VLOOKUP(WEEKDAY(T3),'For Code - Weekdays'!$A$3:$C$9,3)</f>
        <v>Wed</v>
      </c>
      <c r="U4" s="32" t="str">
        <f>VLOOKUP(WEEKDAY(U3),'For Code - Weekdays'!$A$3:$C$9,3)</f>
        <v>Thu</v>
      </c>
      <c r="V4" s="32" t="str">
        <f>VLOOKUP(WEEKDAY(V3),'For Code - Weekdays'!$A$3:$C$9,3)</f>
        <v>Fri</v>
      </c>
      <c r="W4" s="32" t="str">
        <f>VLOOKUP(WEEKDAY(W3),'For Code - Weekdays'!$A$3:$C$9,3)</f>
        <v>Sat</v>
      </c>
      <c r="X4" s="32" t="str">
        <f>VLOOKUP(WEEKDAY(X3),'For Code - Weekdays'!$A$3:$C$9,3)</f>
        <v>Sun</v>
      </c>
      <c r="Y4" s="32" t="str">
        <f>VLOOKUP(WEEKDAY(Y3),'For Code - Weekdays'!$A$3:$C$9,3)</f>
        <v>Mon</v>
      </c>
      <c r="Z4" s="32" t="str">
        <f>VLOOKUP(WEEKDAY(Z3),'For Code - Weekdays'!$A$3:$C$9,3)</f>
        <v>Tue</v>
      </c>
      <c r="AA4" s="32" t="str">
        <f>VLOOKUP(WEEKDAY(AA3),'For Code - Weekdays'!$A$3:$C$9,3)</f>
        <v>Wed</v>
      </c>
      <c r="AB4" s="32" t="str">
        <f>VLOOKUP(WEEKDAY(AB3),'For Code - Weekdays'!$A$3:$C$9,3)</f>
        <v>Thu</v>
      </c>
      <c r="AC4" s="32" t="str">
        <f>VLOOKUP(WEEKDAY(AC3),'For Code - Weekdays'!$A$3:$C$9,3)</f>
        <v>Fri</v>
      </c>
      <c r="AD4" s="32" t="str">
        <f>VLOOKUP(WEEKDAY(AD3),'For Code - Weekdays'!$A$3:$C$9,3)</f>
        <v>Sat</v>
      </c>
      <c r="AE4" s="32" t="str">
        <f>VLOOKUP(WEEKDAY(AE3),'For Code - Weekdays'!$A$3:$C$9,3)</f>
        <v>Sun</v>
      </c>
      <c r="AF4" s="32" t="str">
        <f>VLOOKUP(WEEKDAY(AF3),'For Code - Weekdays'!$A$3:$C$9,3)</f>
        <v>Mon</v>
      </c>
      <c r="AG4" s="32" t="str">
        <f>VLOOKUP(WEEKDAY(AG3),'For Code - Weekdays'!$A$3:$C$9,3)</f>
        <v>Tue</v>
      </c>
      <c r="AH4" s="32" t="str">
        <f>VLOOKUP(WEEKDAY(AH3),'For Code - Weekdays'!$A$3:$C$9,3)</f>
        <v>Wed</v>
      </c>
      <c r="AI4" s="32" t="str">
        <f>VLOOKUP(WEEKDAY(AI3),'For Code - Weekdays'!$A$3:$C$9,3)</f>
        <v>Thu</v>
      </c>
      <c r="AJ4" s="32" t="str">
        <f>VLOOKUP(WEEKDAY(AJ3),'For Code - Weekdays'!$A$3:$C$9,3)</f>
        <v>Fri</v>
      </c>
      <c r="AK4" s="32" t="str">
        <f>VLOOKUP(WEEKDAY(AK3),'For Code - Weekdays'!$A$3:$C$9,3)</f>
        <v>Sat</v>
      </c>
      <c r="AL4" s="32" t="str">
        <f>VLOOKUP(WEEKDAY(AL3),'For Code - Weekdays'!$A$3:$C$9,3)</f>
        <v>Sun</v>
      </c>
      <c r="AM4" s="32" t="str">
        <f>VLOOKUP(WEEKDAY(AM3),'For Code - Weekdays'!$A$3:$C$9,3)</f>
        <v>Mon</v>
      </c>
      <c r="AN4" s="32" t="str">
        <f>VLOOKUP(WEEKDAY(AN3),'For Code - Weekdays'!$A$3:$C$9,3)</f>
        <v>Tue</v>
      </c>
      <c r="AO4" s="32" t="str">
        <f>VLOOKUP(WEEKDAY(AO3),'For Code - Weekdays'!$A$3:$C$9,3)</f>
        <v>Wed</v>
      </c>
      <c r="AP4" s="32" t="str">
        <f>VLOOKUP(WEEKDAY(AP3),'For Code - Weekdays'!$A$3:$C$9,3)</f>
        <v>Thu</v>
      </c>
      <c r="AQ4" s="32" t="str">
        <f>VLOOKUP(WEEKDAY(AQ3),'For Code - Weekdays'!$A$3:$C$9,3)</f>
        <v>Fri</v>
      </c>
      <c r="AR4" s="32" t="str">
        <f>VLOOKUP(WEEKDAY(AR3),'For Code - Weekdays'!$A$3:$C$9,3)</f>
        <v>Sat</v>
      </c>
      <c r="AS4" s="32" t="str">
        <f>VLOOKUP(WEEKDAY(AS3),'For Code - Weekdays'!$A$3:$C$9,3)</f>
        <v>Sun</v>
      </c>
      <c r="AT4" s="49" t="str">
        <f>VLOOKUP(WEEKDAY(AT3),'For Code - Weekdays'!$A$3:$C$9,3)</f>
        <v>Mon</v>
      </c>
      <c r="AU4" s="50"/>
      <c r="AV4" s="44"/>
      <c r="AW4" s="44"/>
      <c r="AX4" s="44"/>
      <c r="AY4" s="51"/>
      <c r="AZ4" s="32"/>
      <c r="BA4" s="32"/>
      <c r="BB4" s="32"/>
      <c r="BC4" s="52"/>
      <c r="BD4" s="44"/>
      <c r="BE4" s="44"/>
      <c r="BF4" s="44"/>
      <c r="BG4" s="44"/>
      <c r="BH4" s="51"/>
      <c r="BI4" s="32"/>
      <c r="BJ4" s="32"/>
      <c r="BK4" s="52"/>
      <c r="BL4" s="44"/>
      <c r="BM4" s="44"/>
      <c r="BN4" s="44"/>
      <c r="BO4" s="44"/>
      <c r="BP4" s="44"/>
      <c r="BQ4" s="51"/>
      <c r="BR4" s="32"/>
      <c r="BS4" s="32"/>
      <c r="BT4" s="32"/>
    </row>
    <row r="5" spans="1:72" ht="16">
      <c r="A5" s="45"/>
      <c r="B5" s="46"/>
      <c r="C5" s="46"/>
      <c r="D5" s="46"/>
      <c r="E5" s="46"/>
      <c r="F5" s="46"/>
      <c r="G5" s="46"/>
      <c r="H5" s="47"/>
      <c r="I5" s="47"/>
      <c r="J5" s="46"/>
      <c r="K5" s="46"/>
      <c r="L5" s="46"/>
      <c r="M5" s="46"/>
      <c r="N5" s="46"/>
      <c r="O5" s="46"/>
      <c r="P5" s="46"/>
      <c r="Q5" s="46"/>
      <c r="R5" s="46"/>
      <c r="S5" s="54" t="str">
        <f>IF(AND($C5&lt;=S$3,$D5&gt;S$3),"x","")</f>
        <v/>
      </c>
      <c r="T5" s="55"/>
      <c r="U5" s="55"/>
      <c r="V5" s="55"/>
      <c r="W5" s="55"/>
      <c r="X5" s="55"/>
      <c r="Y5" s="55"/>
      <c r="Z5" s="55" t="str">
        <f t="shared" ref="Z5:AA5" si="3">IF(AND($C5&lt;=Z$3,$D5&gt;Z$3),"x","")</f>
        <v/>
      </c>
      <c r="AA5" s="55" t="str">
        <f t="shared" si="3"/>
        <v/>
      </c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6"/>
      <c r="AU5" s="122" t="str">
        <f t="shared" ref="AU5:AV5" si="4">IF(AND($C5&lt;=AU$3,$D5&gt;AU$3),"x","")</f>
        <v/>
      </c>
      <c r="AV5" s="46" t="str">
        <f t="shared" si="4"/>
        <v/>
      </c>
      <c r="AW5" s="58"/>
      <c r="AX5" s="58"/>
      <c r="AY5" s="48" t="str">
        <f t="shared" ref="AY5:BI5" si="5">IF(AND($C5&lt;=AY$3,$D5&gt;AY$3),"x","")</f>
        <v/>
      </c>
      <c r="AZ5" s="55" t="str">
        <f t="shared" si="5"/>
        <v/>
      </c>
      <c r="BA5" s="55" t="str">
        <f t="shared" si="5"/>
        <v/>
      </c>
      <c r="BB5" s="55" t="str">
        <f t="shared" si="5"/>
        <v/>
      </c>
      <c r="BC5" s="59" t="str">
        <f t="shared" si="5"/>
        <v/>
      </c>
      <c r="BD5" s="46" t="str">
        <f t="shared" si="5"/>
        <v/>
      </c>
      <c r="BE5" s="46" t="str">
        <f t="shared" si="5"/>
        <v/>
      </c>
      <c r="BF5" s="46" t="str">
        <f t="shared" si="5"/>
        <v/>
      </c>
      <c r="BG5" s="46" t="str">
        <f t="shared" si="5"/>
        <v/>
      </c>
      <c r="BH5" s="54" t="str">
        <f t="shared" si="5"/>
        <v/>
      </c>
      <c r="BI5" s="55" t="str">
        <f t="shared" si="5"/>
        <v/>
      </c>
      <c r="BJ5" s="60"/>
      <c r="BK5" s="59" t="str">
        <f t="shared" ref="BK5:BN5" si="6">IF(AND($C5&lt;=BK$3,$D5&gt;BK$3),"x","")</f>
        <v/>
      </c>
      <c r="BL5" s="46" t="str">
        <f t="shared" si="6"/>
        <v/>
      </c>
      <c r="BM5" s="46" t="str">
        <f t="shared" si="6"/>
        <v/>
      </c>
      <c r="BN5" s="46" t="str">
        <f t="shared" si="6"/>
        <v/>
      </c>
      <c r="BO5" s="58"/>
      <c r="BP5" s="46" t="str">
        <f t="shared" ref="BP5:BQ5" si="7">IF(AND($C5&lt;=BP$3,$D5&gt;BP$3),"x","")</f>
        <v/>
      </c>
      <c r="BQ5" s="54" t="str">
        <f t="shared" si="7"/>
        <v/>
      </c>
      <c r="BR5" s="55"/>
      <c r="BS5" s="55"/>
      <c r="BT5" s="55"/>
    </row>
    <row r="6" spans="1:72" ht="16">
      <c r="J6" s="61"/>
      <c r="K6" s="61"/>
      <c r="S6" s="51" t="str">
        <f>IF(AND($C6&lt;=T$3-1,$D6&gt;=T$3),IF($H6="",'Color Key'!$C$9,VLOOKUP($H6,'Color Key'!$B$11:$D$17,2,FALSE)),"")&amp;IF(LEFT(S$4,1)="S","H","")</f>
        <v/>
      </c>
      <c r="T6" s="32" t="str">
        <f>IF(AND($C6&lt;=U$3-1,$D6&gt;=U$3),IF($H6="",'Color Key'!$C$9,VLOOKUP($H6,'Color Key'!$B$11:$D$17,2,FALSE)),"")&amp;IF(LEFT(T$4,1)="S","H","")</f>
        <v/>
      </c>
      <c r="U6" s="32" t="str">
        <f>IF(AND($C6&lt;=V$3-1,$D6&gt;=V$3),IF($H6="",'Color Key'!$C$9,VLOOKUP($H6,'Color Key'!$B$11:$D$17,2,FALSE)),"")&amp;IF(LEFT(U$4,1)="S","H","")</f>
        <v/>
      </c>
      <c r="V6" s="32" t="str">
        <f>IF(AND($C6&lt;=W$3-1,$D6&gt;=W$3),IF($H6="",'Color Key'!$C$9,VLOOKUP($H6,'Color Key'!$B$11:$D$17,2,FALSE)),"")&amp;IF(LEFT(V$4,1)="S","H","")</f>
        <v/>
      </c>
      <c r="W6" s="32" t="str">
        <f>IF(AND($C6&lt;=X$3-1,$D6&gt;=X$3),IF($H6="",'Color Key'!$C$9,VLOOKUP($H6,'Color Key'!$B$11:$D$17,2,FALSE)),"")&amp;IF(LEFT(W$4,1)="S","H","")</f>
        <v>H</v>
      </c>
      <c r="X6" s="32" t="str">
        <f>IF(AND($C6&lt;=Y$3-1,$D6&gt;=Y$3),IF($H6="",'Color Key'!$C$9,VLOOKUP($H6,'Color Key'!$B$11:$D$17,2,FALSE)),"")&amp;IF(LEFT(X$4,1)="S","H","")</f>
        <v>H</v>
      </c>
      <c r="Y6" s="32" t="str">
        <f>IF(AND($C6&lt;=Z$3-1,$D6&gt;=Z$3),IF($H6="",'Color Key'!$C$9,VLOOKUP($H6,'Color Key'!$B$11:$D$17,2,FALSE)),"")&amp;IF(LEFT(Y$4,1)="S","H","")</f>
        <v/>
      </c>
      <c r="Z6" s="32" t="str">
        <f>IF(AND($C6&lt;=AA$3-1,$D6&gt;=AA$3),IF($H6="",'Color Key'!$C$9,VLOOKUP($H6,'Color Key'!$B$11:$D$17,2,FALSE)),"")&amp;IF(LEFT(Z$4,1)="S","H","")</f>
        <v/>
      </c>
      <c r="AA6" s="32" t="str">
        <f>IF(AND($C6&lt;=AB$3-1,$D6&gt;=AB$3),IF($H6="",'Color Key'!$C$9,VLOOKUP($H6,'Color Key'!$B$11:$D$17,2,FALSE)),"")&amp;IF(LEFT(AA$4,1)="S","H","")</f>
        <v/>
      </c>
      <c r="AB6" s="32" t="str">
        <f>IF(AND($C6&lt;=AC$3-1,$D6&gt;=AC$3),IF($H6="",'Color Key'!$C$9,VLOOKUP($H6,'Color Key'!$B$11:$D$17,2,FALSE)),"")&amp;IF(LEFT(AB$4,1)="S","H","")</f>
        <v/>
      </c>
      <c r="AC6" s="32" t="str">
        <f>IF(AND($C6&lt;=AD$3-1,$D6&gt;=AD$3),IF($H6="",'Color Key'!$C$9,VLOOKUP($H6,'Color Key'!$B$11:$D$17,2,FALSE)),"")&amp;IF(LEFT(AC$4,1)="S","H","")</f>
        <v/>
      </c>
      <c r="AD6" s="32" t="str">
        <f>IF(AND($C6&lt;=AE$3-1,$D6&gt;=AE$3),IF($H6="",'Color Key'!$C$9,VLOOKUP($H6,'Color Key'!$B$11:$D$17,2,FALSE)),"")&amp;IF(LEFT(AD$4,1)="S","H","")</f>
        <v>H</v>
      </c>
      <c r="AE6" s="32" t="str">
        <f>IF(AND($C6&lt;=AF$3-1,$D6&gt;=AF$3),IF($H6="",'Color Key'!$C$9,VLOOKUP($H6,'Color Key'!$B$11:$D$17,2,FALSE)),"")&amp;IF(LEFT(AE$4,1)="S","H","")</f>
        <v>H</v>
      </c>
      <c r="AF6" s="32" t="str">
        <f>IF(AND($C6&lt;=AG$3-1,$D6&gt;=AG$3),IF($H6="",'Color Key'!$C$9,VLOOKUP($H6,'Color Key'!$B$11:$D$17,2,FALSE)),"")&amp;IF(LEFT(AF$4,1)="S","H","")</f>
        <v/>
      </c>
      <c r="AG6" s="32" t="str">
        <f>IF(AND($C6&lt;=AH$3-1,$D6&gt;=AH$3),IF($H6="",'Color Key'!$C$9,VLOOKUP($H6,'Color Key'!$B$11:$D$17,2,FALSE)),"")&amp;IF(LEFT(AG$4,1)="S","H","")</f>
        <v/>
      </c>
      <c r="AH6" s="32" t="str">
        <f>IF(AND($C6&lt;=AI$3-1,$D6&gt;=AI$3),IF($H6="",'Color Key'!$C$9,VLOOKUP($H6,'Color Key'!$B$11:$D$17,2,FALSE)),"")&amp;IF(LEFT(AH$4,1)="S","H","")</f>
        <v/>
      </c>
      <c r="AI6" s="32" t="str">
        <f>IF(AND($C6&lt;=AJ$3-1,$D6&gt;=AJ$3),IF($H6="",'Color Key'!$C$9,VLOOKUP($H6,'Color Key'!$B$11:$D$17,2,FALSE)),"")&amp;IF(LEFT(AI$4,1)="S","H","")</f>
        <v/>
      </c>
      <c r="AJ6" s="32" t="str">
        <f>IF(AND($C6&lt;=AK$3-1,$D6&gt;=AK$3),IF($H6="",'Color Key'!$C$9,VLOOKUP($H6,'Color Key'!$B$11:$D$17,2,FALSE)),"")&amp;IF(LEFT(AJ$4,1)="S","H","")</f>
        <v/>
      </c>
      <c r="AK6" s="32" t="str">
        <f>IF(AND($C6&lt;=AL$3-1,$D6&gt;=AL$3),IF($H6="",'Color Key'!$C$9,VLOOKUP($H6,'Color Key'!$B$11:$D$17,2,FALSE)),"")&amp;IF(LEFT(AK$4,1)="S","H","")</f>
        <v>H</v>
      </c>
      <c r="AL6" s="32" t="str">
        <f>IF(AND($C6&lt;=AM$3-1,$D6&gt;=AM$3),IF($H6="",'Color Key'!$C$9,VLOOKUP($H6,'Color Key'!$B$11:$D$17,2,FALSE)),"")&amp;IF(LEFT(AL$4,1)="S","H","")</f>
        <v>H</v>
      </c>
      <c r="AM6" s="32" t="str">
        <f>IF(AND($C6&lt;=AN$3-1,$D6&gt;=AN$3),IF($H6="",'Color Key'!$C$9,VLOOKUP($H6,'Color Key'!$B$11:$D$17,2,FALSE)),"")&amp;IF(LEFT(AM$4,1)="S","H","")</f>
        <v/>
      </c>
      <c r="AN6" s="32" t="str">
        <f>IF(AND($C6&lt;=AO$3-1,$D6&gt;=AO$3),IF($H6="",'Color Key'!$C$9,VLOOKUP($H6,'Color Key'!$B$11:$D$17,2,FALSE)),"")&amp;IF(LEFT(AN$4,1)="S","H","")</f>
        <v/>
      </c>
      <c r="AO6" s="32" t="str">
        <f>IF(AND($C6&lt;=AP$3-1,$D6&gt;=AP$3),IF($H6="",'Color Key'!$C$9,VLOOKUP($H6,'Color Key'!$B$11:$D$17,2,FALSE)),"")&amp;IF(LEFT(AO$4,1)="S","H","")</f>
        <v/>
      </c>
      <c r="AP6" s="32" t="str">
        <f>IF(AND($C6&lt;=AQ$3-1,$D6&gt;=AQ$3),IF($H6="",'Color Key'!$C$9,VLOOKUP($H6,'Color Key'!$B$11:$D$17,2,FALSE)),"")&amp;IF(LEFT(AP$4,1)="S","H","")</f>
        <v/>
      </c>
      <c r="AQ6" s="32" t="str">
        <f>IF(AND($C6&lt;=AR$3-1,$D6&gt;=AR$3),IF($H6="",'Color Key'!$C$9,VLOOKUP($H6,'Color Key'!$B$11:$D$17,2,FALSE)),"")&amp;IF(LEFT(AQ$4,1)="S","H","")</f>
        <v/>
      </c>
      <c r="AR6" s="32" t="str">
        <f>IF(AND($C6&lt;=AS$3-1,$D6&gt;=AS$3),IF($H6="",'Color Key'!$C$9,VLOOKUP($H6,'Color Key'!$B$11:$D$17,2,FALSE)),"")&amp;IF(LEFT(AR$4,1)="S","H","")</f>
        <v>H</v>
      </c>
      <c r="AS6" s="32" t="str">
        <f>IF(AND($C6&lt;=AT$3-1,$D6&gt;=AT$3),IF($H6="",'Color Key'!$C$9,VLOOKUP($H6,'Color Key'!$B$11:$D$17,2,FALSE)),"")&amp;IF(LEFT(AS$4,1)="S","H","")</f>
        <v>H</v>
      </c>
      <c r="AT6" s="62" t="str">
        <f>IF(AND($C6&lt;=AU$3-1,$D6&gt;=AU$3),IF($H6="",'Color Key'!$C$9,VLOOKUP($H6,'Color Key'!$B$11:$D$17,2,FALSE)),"")&amp;IF(LEFT(AT$4,1)="S","H","")</f>
        <v/>
      </c>
      <c r="AU6" s="123" t="str">
        <f t="shared" ref="AU6:BQ6" si="8">IF(AND($C6&lt;=AT$3,$D6&gt;AT$3),"x","")&amp;IF(LEFT(AU$4,1)="S","H","")</f>
        <v/>
      </c>
      <c r="AV6" s="64" t="str">
        <f t="shared" si="8"/>
        <v/>
      </c>
      <c r="AW6" s="64" t="str">
        <f t="shared" si="8"/>
        <v/>
      </c>
      <c r="AX6" s="64" t="str">
        <f t="shared" si="8"/>
        <v/>
      </c>
      <c r="AY6" s="42" t="str">
        <f t="shared" si="8"/>
        <v/>
      </c>
      <c r="AZ6" s="32" t="str">
        <f t="shared" si="8"/>
        <v/>
      </c>
      <c r="BA6" s="32" t="str">
        <f t="shared" si="8"/>
        <v/>
      </c>
      <c r="BB6" s="32" t="str">
        <f t="shared" si="8"/>
        <v/>
      </c>
      <c r="BC6" s="52" t="str">
        <f t="shared" si="8"/>
        <v/>
      </c>
      <c r="BD6" s="64" t="str">
        <f t="shared" si="8"/>
        <v/>
      </c>
      <c r="BE6" s="64" t="str">
        <f t="shared" si="8"/>
        <v/>
      </c>
      <c r="BF6" s="64" t="str">
        <f t="shared" si="8"/>
        <v/>
      </c>
      <c r="BG6" s="64" t="str">
        <f t="shared" si="8"/>
        <v/>
      </c>
      <c r="BH6" s="51" t="str">
        <f t="shared" si="8"/>
        <v/>
      </c>
      <c r="BI6" s="32" t="str">
        <f t="shared" si="8"/>
        <v/>
      </c>
      <c r="BJ6" s="32" t="str">
        <f t="shared" si="8"/>
        <v/>
      </c>
      <c r="BK6" s="52" t="str">
        <f t="shared" si="8"/>
        <v/>
      </c>
      <c r="BL6" s="64" t="str">
        <f t="shared" si="8"/>
        <v/>
      </c>
      <c r="BM6" s="64" t="str">
        <f t="shared" si="8"/>
        <v/>
      </c>
      <c r="BN6" s="64" t="str">
        <f t="shared" si="8"/>
        <v/>
      </c>
      <c r="BO6" s="64" t="str">
        <f t="shared" si="8"/>
        <v/>
      </c>
      <c r="BP6" s="64" t="str">
        <f t="shared" si="8"/>
        <v/>
      </c>
      <c r="BQ6" s="51" t="str">
        <f t="shared" si="8"/>
        <v/>
      </c>
      <c r="BR6" s="32"/>
      <c r="BS6" s="32"/>
      <c r="BT6" s="32"/>
    </row>
    <row r="7" spans="1:72" ht="16">
      <c r="A7" s="65"/>
      <c r="C7" s="66"/>
      <c r="D7" s="66"/>
      <c r="E7" s="67"/>
      <c r="F7" s="67"/>
      <c r="G7" s="67"/>
      <c r="H7" s="67"/>
      <c r="I7" s="67"/>
      <c r="J7" s="124"/>
      <c r="K7" s="74" t="s">
        <v>18</v>
      </c>
      <c r="L7" s="70"/>
      <c r="S7" s="51" t="str">
        <f>IF(AND($C7&lt;=T$3-1,$D7&gt;=T$3),IF($H7="",'Color Key'!$C$9,VLOOKUP($H7,'Color Key'!$B$11:$D$17,2,FALSE)),"")&amp;IF(LEFT(S$4,1)="S","H","")</f>
        <v/>
      </c>
      <c r="T7" s="32" t="str">
        <f>IF(AND($C7&lt;=U$3-1,$D7&gt;=U$3),IF($H7="",'Color Key'!$C$9,VLOOKUP($H7,'Color Key'!$B$11:$D$17,2,FALSE)),"")&amp;IF(LEFT(T$4,1)="S","H","")</f>
        <v/>
      </c>
      <c r="U7" s="32" t="str">
        <f>IF(AND($C7&lt;=V$3-1,$D7&gt;=V$3),IF($H7="",'Color Key'!$C$9,VLOOKUP($H7,'Color Key'!$B$11:$D$17,2,FALSE)),"")&amp;IF(LEFT(U$4,1)="S","H","")</f>
        <v/>
      </c>
      <c r="V7" s="32" t="str">
        <f>IF(AND($C7&lt;=W$3-1,$D7&gt;=W$3),IF($H7="",'Color Key'!$C$9,VLOOKUP($H7,'Color Key'!$B$11:$D$17,2,FALSE)),"")&amp;IF(LEFT(V$4,1)="S","H","")</f>
        <v/>
      </c>
      <c r="W7" s="32" t="str">
        <f>IF(AND($C7&lt;=X$3-1,$D7&gt;=X$3),IF($H7="",'Color Key'!$C$9,VLOOKUP($H7,'Color Key'!$B$11:$D$17,2,FALSE)),"")&amp;IF(LEFT(W$4,1)="S","H","")</f>
        <v>H</v>
      </c>
      <c r="X7" s="32" t="str">
        <f>IF(AND($C7&lt;=Y$3-1,$D7&gt;=Y$3),IF($H7="",'Color Key'!$C$9,VLOOKUP($H7,'Color Key'!$B$11:$D$17,2,FALSE)),"")&amp;IF(LEFT(X$4,1)="S","H","")</f>
        <v>H</v>
      </c>
      <c r="Y7" s="32" t="str">
        <f>IF(AND($C7&lt;=Z$3-1,$D7&gt;=Z$3),IF($H7="",'Color Key'!$C$9,VLOOKUP($H7,'Color Key'!$B$11:$D$17,2,FALSE)),"")&amp;IF(LEFT(Y$4,1)="S","H","")</f>
        <v/>
      </c>
      <c r="Z7" s="32" t="str">
        <f>IF(AND($C7&lt;=AA$3-1,$D7&gt;=AA$3),IF($H7="",'Color Key'!$C$9,VLOOKUP($H7,'Color Key'!$B$11:$D$17,2,FALSE)),"")&amp;IF(LEFT(Z$4,1)="S","H","")</f>
        <v/>
      </c>
      <c r="AA7" s="32" t="str">
        <f>IF(AND($C7&lt;=AB$3-1,$D7&gt;=AB$3),IF($H7="",'Color Key'!$C$9,VLOOKUP($H7,'Color Key'!$B$11:$D$17,2,FALSE)),"")&amp;IF(LEFT(AA$4,1)="S","H","")</f>
        <v/>
      </c>
      <c r="AB7" s="32" t="str">
        <f>IF(AND($C7&lt;=AC$3-1,$D7&gt;=AC$3),IF($H7="",'Color Key'!$C$9,VLOOKUP($H7,'Color Key'!$B$11:$D$17,2,FALSE)),"")&amp;IF(LEFT(AB$4,1)="S","H","")</f>
        <v/>
      </c>
      <c r="AC7" s="32" t="str">
        <f>IF(AND($C7&lt;=AD$3-1,$D7&gt;=AD$3),IF($H7="",'Color Key'!$C$9,VLOOKUP($H7,'Color Key'!$B$11:$D$17,2,FALSE)),"")&amp;IF(LEFT(AC$4,1)="S","H","")</f>
        <v/>
      </c>
      <c r="AD7" s="32" t="str">
        <f>IF(AND($C7&lt;=AE$3-1,$D7&gt;=AE$3),IF($H7="",'Color Key'!$C$9,VLOOKUP($H7,'Color Key'!$B$11:$D$17,2,FALSE)),"")&amp;IF(LEFT(AD$4,1)="S","H","")</f>
        <v>H</v>
      </c>
      <c r="AE7" s="32" t="str">
        <f>IF(AND($C7&lt;=AF$3-1,$D7&gt;=AF$3),IF($H7="",'Color Key'!$C$9,VLOOKUP($H7,'Color Key'!$B$11:$D$17,2,FALSE)),"")&amp;IF(LEFT(AE$4,1)="S","H","")</f>
        <v>H</v>
      </c>
      <c r="AF7" s="32" t="str">
        <f>IF(AND($C7&lt;=AG$3-1,$D7&gt;=AG$3),IF($H7="",'Color Key'!$C$9,VLOOKUP($H7,'Color Key'!$B$11:$D$17,2,FALSE)),"")&amp;IF(LEFT(AF$4,1)="S","H","")</f>
        <v/>
      </c>
      <c r="AG7" s="32" t="str">
        <f>IF(AND($C7&lt;=AH$3-1,$D7&gt;=AH$3),IF($H7="",'Color Key'!$C$9,VLOOKUP($H7,'Color Key'!$B$11:$D$17,2,FALSE)),"")&amp;IF(LEFT(AG$4,1)="S","H","")</f>
        <v/>
      </c>
      <c r="AH7" s="32" t="str">
        <f>IF(AND($C7&lt;=AI$3-1,$D7&gt;=AI$3),IF($H7="",'Color Key'!$C$9,VLOOKUP($H7,'Color Key'!$B$11:$D$17,2,FALSE)),"")&amp;IF(LEFT(AH$4,1)="S","H","")</f>
        <v/>
      </c>
      <c r="AI7" s="32" t="str">
        <f>IF(AND($C7&lt;=AJ$3-1,$D7&gt;=AJ$3),IF($H7="",'Color Key'!$C$9,VLOOKUP($H7,'Color Key'!$B$11:$D$17,2,FALSE)),"")&amp;IF(LEFT(AI$4,1)="S","H","")</f>
        <v/>
      </c>
      <c r="AJ7" s="32" t="str">
        <f>IF(AND($C7&lt;=AK$3-1,$D7&gt;=AK$3),IF($H7="",'Color Key'!$C$9,VLOOKUP($H7,'Color Key'!$B$11:$D$17,2,FALSE)),"")&amp;IF(LEFT(AJ$4,1)="S","H","")</f>
        <v/>
      </c>
      <c r="AK7" s="32" t="str">
        <f>IF(AND($C7&lt;=AL$3-1,$D7&gt;=AL$3),IF($H7="",'Color Key'!$C$9,VLOOKUP($H7,'Color Key'!$B$11:$D$17,2,FALSE)),"")&amp;IF(LEFT(AK$4,1)="S","H","")</f>
        <v>H</v>
      </c>
      <c r="AL7" s="32" t="str">
        <f>IF(AND($C7&lt;=AM$3-1,$D7&gt;=AM$3),IF($H7="",'Color Key'!$C$9,VLOOKUP($H7,'Color Key'!$B$11:$D$17,2,FALSE)),"")&amp;IF(LEFT(AL$4,1)="S","H","")</f>
        <v>H</v>
      </c>
      <c r="AM7" s="32" t="str">
        <f>IF(AND($C7&lt;=AN$3-1,$D7&gt;=AN$3),IF($H7="",'Color Key'!$C$9,VLOOKUP($H7,'Color Key'!$B$11:$D$17,2,FALSE)),"")&amp;IF(LEFT(AM$4,1)="S","H","")</f>
        <v/>
      </c>
      <c r="AN7" s="32" t="str">
        <f>IF(AND($C7&lt;=AO$3-1,$D7&gt;=AO$3),IF($H7="",'Color Key'!$C$9,VLOOKUP($H7,'Color Key'!$B$11:$D$17,2,FALSE)),"")&amp;IF(LEFT(AN$4,1)="S","H","")</f>
        <v/>
      </c>
      <c r="AO7" s="32" t="str">
        <f>IF(AND($C7&lt;=AP$3-1,$D7&gt;=AP$3),IF($H7="",'Color Key'!$C$9,VLOOKUP($H7,'Color Key'!$B$11:$D$17,2,FALSE)),"")&amp;IF(LEFT(AO$4,1)="S","H","")</f>
        <v/>
      </c>
      <c r="AP7" s="32" t="str">
        <f>IF(AND($C7&lt;=AQ$3-1,$D7&gt;=AQ$3),IF($H7="",'Color Key'!$C$9,VLOOKUP($H7,'Color Key'!$B$11:$D$17,2,FALSE)),"")&amp;IF(LEFT(AP$4,1)="S","H","")</f>
        <v/>
      </c>
      <c r="AQ7" s="32" t="str">
        <f>IF(AND($C7&lt;=AR$3-1,$D7&gt;=AR$3),IF($H7="",'Color Key'!$C$9,VLOOKUP($H7,'Color Key'!$B$11:$D$17,2,FALSE)),"")&amp;IF(LEFT(AQ$4,1)="S","H","")</f>
        <v/>
      </c>
      <c r="AR7" s="32" t="str">
        <f>IF(AND($C7&lt;=AS$3-1,$D7&gt;=AS$3),IF($H7="",'Color Key'!$C$9,VLOOKUP($H7,'Color Key'!$B$11:$D$17,2,FALSE)),"")&amp;IF(LEFT(AR$4,1)="S","H","")</f>
        <v>H</v>
      </c>
      <c r="AS7" s="32" t="str">
        <f>IF(AND($C7&lt;=AT$3-1,$D7&gt;=AT$3),IF($H7="",'Color Key'!$C$9,VLOOKUP($H7,'Color Key'!$B$11:$D$17,2,FALSE)),"")&amp;IF(LEFT(AS$4,1)="S","H","")</f>
        <v>H</v>
      </c>
      <c r="AT7" s="62" t="str">
        <f>IF(AND($C7&lt;=AU$3-1,$D7&gt;=AU$3),IF($H7="",'Color Key'!$C$9,VLOOKUP($H7,'Color Key'!$B$11:$D$17,2,FALSE)),"")&amp;IF(LEFT(AT$4,1)="S","H","")</f>
        <v/>
      </c>
      <c r="AU7" s="123" t="str">
        <f>IF(AND($C7&lt;=AV$3-1,$D7&gt;=AV$3),IF($H7="",'Color Key'!$C$9,VLOOKUP($H7,'Color Key'!$B$11:$D$17,2,FALSE)),"")&amp;IF(LEFT(AU$4,1)="S","H","")</f>
        <v/>
      </c>
      <c r="AV7" s="64" t="str">
        <f>IF(AND($C7&lt;=AW$3-1,$D7&gt;=AW$3),IF($H7="",'Color Key'!$C$9,VLOOKUP($H7,'Color Key'!$B$11:$D$17,2,FALSE)),"")&amp;IF(LEFT(AV$4,1)="S","H","")</f>
        <v/>
      </c>
      <c r="AW7" s="64" t="str">
        <f>IF(AND($C7&lt;=AX$3-1,$D7&gt;=AX$3),IF($H7="",'Color Key'!$C$9,VLOOKUP($H7,'Color Key'!$B$11:$D$17,2,FALSE)),"")&amp;IF(LEFT(AW$4,1)="S","H","")</f>
        <v/>
      </c>
      <c r="AX7" s="64" t="str">
        <f>IF(AND($C7&lt;=AY$3-1,$D7&gt;=AY$3),IF($H7="",'Color Key'!$C$9,VLOOKUP($H7,'Color Key'!$B$11:$D$17,2,FALSE)),"")&amp;IF(LEFT(AX$4,1)="S","H","")</f>
        <v/>
      </c>
      <c r="AY7" s="42" t="str">
        <f>IF(AND($C7&lt;=AZ$3-1,$D7&gt;=AZ$3),IF($H7="",'Color Key'!$C$9,VLOOKUP($H7,'Color Key'!$B$11:$D$17,2,FALSE)),"")&amp;IF(LEFT(AY$4,1)="S","H","")</f>
        <v/>
      </c>
      <c r="AZ7" s="32" t="str">
        <f>IF(AND($C7&lt;=BA$3-1,$D7&gt;=BA$3),IF($H7="",'Color Key'!$C$9,VLOOKUP($H7,'Color Key'!$B$11:$D$17,2,FALSE)),"")&amp;IF(LEFT(AZ$4,1)="S","H","")</f>
        <v/>
      </c>
      <c r="BA7" s="32" t="str">
        <f>IF(AND($C7&lt;=BB$3-1,$D7&gt;=BB$3),IF($H7="",'Color Key'!$C$9,VLOOKUP($H7,'Color Key'!$B$11:$D$17,2,FALSE)),"")&amp;IF(LEFT(BA$4,1)="S","H","")</f>
        <v/>
      </c>
      <c r="BB7" s="32" t="str">
        <f>IF(AND($C7&lt;=BC$3-1,$D7&gt;=BC$3),IF($H7="",'Color Key'!$C$9,VLOOKUP($H7,'Color Key'!$B$11:$D$17,2,FALSE)),"")&amp;IF(LEFT(BB$4,1)="S","H","")</f>
        <v/>
      </c>
      <c r="BC7" s="52" t="str">
        <f>IF(AND($C7&lt;=BD$3-1,$D7&gt;=BD$3),IF($H7="",'Color Key'!$C$9,VLOOKUP($H7,'Color Key'!$B$11:$D$17,2,FALSE)),"")&amp;IF(LEFT(BC$4,1)="S","H","")</f>
        <v/>
      </c>
      <c r="BD7" s="64" t="str">
        <f>IF(AND($C7&lt;=BE$3-1,$D7&gt;=BE$3),IF($H7="",'Color Key'!$C$9,VLOOKUP($H7,'Color Key'!$B$11:$D$17,2,FALSE)),"")&amp;IF(LEFT(BD$4,1)="S","H","")</f>
        <v/>
      </c>
      <c r="BE7" s="64" t="str">
        <f>IF(AND($C7&lt;=BF$3-1,$D7&gt;=BF$3),IF($H7="",'Color Key'!$C$9,VLOOKUP($H7,'Color Key'!$B$11:$D$17,2,FALSE)),"")&amp;IF(LEFT(BE$4,1)="S","H","")</f>
        <v/>
      </c>
      <c r="BF7" s="64" t="str">
        <f>IF(AND($C7&lt;=BG$3-1,$D7&gt;=BG$3),IF($H7="",'Color Key'!$C$9,VLOOKUP($H7,'Color Key'!$B$11:$D$17,2,FALSE)),"")&amp;IF(LEFT(BF$4,1)="S","H","")</f>
        <v/>
      </c>
      <c r="BG7" s="64" t="str">
        <f>IF(AND($C7&lt;=BH$3-1,$D7&gt;=BH$3),IF($H7="",'Color Key'!$C$9,VLOOKUP($H7,'Color Key'!$B$11:$D$17,2,FALSE)),"")&amp;IF(LEFT(BG$4,1)="S","H","")</f>
        <v/>
      </c>
      <c r="BH7" s="51" t="str">
        <f>IF(AND($C7&lt;=BI$3-1,$D7&gt;=BI$3),IF($H7="",'Color Key'!$C$9,VLOOKUP($H7,'Color Key'!$B$11:$D$17,2,FALSE)),"")&amp;IF(LEFT(BH$4,1)="S","H","")</f>
        <v/>
      </c>
      <c r="BI7" s="32" t="str">
        <f>IF(AND($C7&lt;=BJ$3-1,$D7&gt;=BJ$3),IF($H7="",'Color Key'!$C$9,VLOOKUP($H7,'Color Key'!$B$11:$D$17,2,FALSE)),"")&amp;IF(LEFT(BI$4,1)="S","H","")</f>
        <v/>
      </c>
      <c r="BJ7" s="32" t="str">
        <f>IF(AND($C7&lt;=BK$3-1,$D7&gt;=BK$3),IF($H7="",'Color Key'!$C$9,VLOOKUP($H7,'Color Key'!$B$11:$D$17,2,FALSE)),"")&amp;IF(LEFT(BJ$4,1)="S","H","")</f>
        <v/>
      </c>
      <c r="BK7" s="52" t="str">
        <f>IF(AND($C7&lt;=BL$3-1,$D7&gt;=BL$3),IF($H7="",'Color Key'!$C$9,VLOOKUP($H7,'Color Key'!$B$11:$D$17,2,FALSE)),"")&amp;IF(LEFT(BK$4,1)="S","H","")</f>
        <v/>
      </c>
      <c r="BL7" s="64" t="str">
        <f>IF(AND($C7&lt;=BM$3-1,$D7&gt;=BM$3),IF($H7="",'Color Key'!$C$9,VLOOKUP($H7,'Color Key'!$B$11:$D$17,2,FALSE)),"")&amp;IF(LEFT(BL$4,1)="S","H","")</f>
        <v/>
      </c>
      <c r="BM7" s="64" t="str">
        <f>IF(AND($C7&lt;=BN$3-1,$D7&gt;=BN$3),IF($H7="",'Color Key'!$C$9,VLOOKUP($H7,'Color Key'!$B$11:$D$17,2,FALSE)),"")&amp;IF(LEFT(BM$4,1)="S","H","")</f>
        <v/>
      </c>
      <c r="BN7" s="64" t="str">
        <f>IF(AND($C7&lt;=BO$3-1,$D7&gt;=BO$3),IF($H7="",'Color Key'!$C$9,VLOOKUP($H7,'Color Key'!$B$11:$D$17,2,FALSE)),"")&amp;IF(LEFT(BN$4,1)="S","H","")</f>
        <v/>
      </c>
      <c r="BO7" s="64" t="str">
        <f>IF(AND($C7&lt;=BP$3-1,$D7&gt;=BP$3),IF($H7="",'Color Key'!$C$9,VLOOKUP($H7,'Color Key'!$B$11:$D$17,2,FALSE)),"")&amp;IF(LEFT(BO$4,1)="S","H","")</f>
        <v/>
      </c>
      <c r="BP7" s="64" t="str">
        <f>IF(AND($C7&lt;=BQ$3-1,$D7&gt;=BQ$3),IF($H7="",'Color Key'!$C$9,VLOOKUP($H7,'Color Key'!$B$11:$D$17,2,FALSE)),"")&amp;IF(LEFT(BP$4,1)="S","H","")</f>
        <v/>
      </c>
      <c r="BQ7" s="51" t="str">
        <f>IF(AND($C7&lt;=BR$3-1,$D7&gt;=BR$3),IF($H7="",'Color Key'!$C$9,VLOOKUP($H7,'Color Key'!$B$11:$D$17,2,FALSE)),"")&amp;IF(LEFT(BQ$4,1)="S","H","")</f>
        <v/>
      </c>
      <c r="BR7" s="32" t="str">
        <f>IF(AND($C7&lt;=BS$3-1,$D7&gt;=BS$3),IF($H7="",'Color Key'!$C$9,VLOOKUP($H7,'Color Key'!$B$11:$D$17,2,FALSE)),"")&amp;IF(LEFT(BR$4,1)="S","H","")</f>
        <v/>
      </c>
      <c r="BS7" s="32" t="str">
        <f>IF(AND($C7&lt;=BT$3-1,$D7&gt;=BT$3),IF($H7="",'Color Key'!$C$9,VLOOKUP($H7,'Color Key'!$B$11:$D$17,2,FALSE)),"")&amp;IF(LEFT(BS$4,1)="S","H","")</f>
        <v/>
      </c>
      <c r="BT7" s="32" t="str">
        <f>IF(AND($C7&lt;=BU$3-1,$D7&gt;=BU$3),IF($H7="",'Color Key'!$C$9,VLOOKUP($H7,'Color Key'!$B$11:$D$17,2,FALSE)),"")&amp;IF(LEFT(BT$4,1)="S","H","")</f>
        <v/>
      </c>
    </row>
    <row r="8" spans="1:72" ht="13">
      <c r="A8" s="65"/>
      <c r="C8" s="89">
        <f>S3-1</f>
        <v>42583</v>
      </c>
      <c r="D8" s="89">
        <f>C8+5</f>
        <v>42588</v>
      </c>
      <c r="E8" s="67"/>
      <c r="F8" s="67"/>
      <c r="G8" s="67"/>
      <c r="H8" s="95" t="s">
        <v>17</v>
      </c>
      <c r="I8" s="67"/>
      <c r="J8" s="68"/>
      <c r="K8" s="68"/>
      <c r="L8" s="92" t="s">
        <v>20</v>
      </c>
      <c r="S8" s="51" t="str">
        <f>IF(AND($C8&lt;=T$3-1,$D8&gt;=T$3),IF($H8="",'Color Key'!$C$9,VLOOKUP($H8,'Color Key'!$B$11:$D$17,2,FALSE)),"")&amp;IF(LEFT(S$4,1)="S","H","")</f>
        <v>blue</v>
      </c>
      <c r="T8" s="32" t="str">
        <f>IF(AND($C8&lt;=U$3-1,$D8&gt;=U$3),IF($H8="",'Color Key'!$C$9,VLOOKUP($H8,'Color Key'!$B$11:$D$17,2,FALSE)),"")&amp;IF(LEFT(T$4,1)="S","H","")</f>
        <v>blue</v>
      </c>
      <c r="U8" s="32" t="str">
        <f>IF(AND($C8&lt;=V$3-1,$D8&gt;=V$3),IF($H8="",'Color Key'!$C$9,VLOOKUP($H8,'Color Key'!$B$11:$D$17,2,FALSE)),"")&amp;IF(LEFT(U$4,1)="S","H","")</f>
        <v>blue</v>
      </c>
      <c r="V8" s="32" t="str">
        <f>IF(AND($C8&lt;=W$3-1,$D8&gt;=W$3),IF($H8="",'Color Key'!$C$9,VLOOKUP($H8,'Color Key'!$B$11:$D$17,2,FALSE)),"")&amp;IF(LEFT(V$4,1)="S","H","")</f>
        <v>blue</v>
      </c>
      <c r="W8" s="32" t="str">
        <f>IF(AND($C8&lt;=X$3-1,$D8&gt;=X$3),IF($H8="",'Color Key'!$C$9,VLOOKUP($H8,'Color Key'!$B$11:$D$17,2,FALSE)),"")&amp;IF(LEFT(W$4,1)="S","H","")</f>
        <v>H</v>
      </c>
      <c r="X8" s="32" t="str">
        <f>IF(AND($C8&lt;=Y$3-1,$D8&gt;=Y$3),IF($H8="",'Color Key'!$C$9,VLOOKUP($H8,'Color Key'!$B$11:$D$17,2,FALSE)),"")&amp;IF(LEFT(X$4,1)="S","H","")</f>
        <v>H</v>
      </c>
      <c r="Y8" s="32" t="str">
        <f>IF(AND($C8&lt;=Z$3-1,$D8&gt;=Z$3),IF($H8="",'Color Key'!$C$9,VLOOKUP($H8,'Color Key'!$B$11:$D$17,2,FALSE)),"")&amp;IF(LEFT(Y$4,1)="S","H","")</f>
        <v/>
      </c>
      <c r="Z8" s="32" t="str">
        <f>IF(AND($C8&lt;=AA$3-1,$D8&gt;=AA$3),IF($H8="",'Color Key'!$C$9,VLOOKUP($H8,'Color Key'!$B$11:$D$17,2,FALSE)),"")&amp;IF(LEFT(Z$4,1)="S","H","")</f>
        <v/>
      </c>
      <c r="AA8" s="32" t="str">
        <f>IF(AND($C8&lt;=AB$3-1,$D8&gt;=AB$3),IF($H8="",'Color Key'!$C$9,VLOOKUP($H8,'Color Key'!$B$11:$D$17,2,FALSE)),"")&amp;IF(LEFT(AA$4,1)="S","H","")</f>
        <v/>
      </c>
      <c r="AB8" s="32" t="str">
        <f>IF(AND($C8&lt;=AC$3-1,$D8&gt;=AC$3),IF($H8="",'Color Key'!$C$9,VLOOKUP($H8,'Color Key'!$B$11:$D$17,2,FALSE)),"")&amp;IF(LEFT(AB$4,1)="S","H","")</f>
        <v/>
      </c>
      <c r="AC8" s="32" t="str">
        <f>IF(AND($C8&lt;=AD$3-1,$D8&gt;=AD$3),IF($H8="",'Color Key'!$C$9,VLOOKUP($H8,'Color Key'!$B$11:$D$17,2,FALSE)),"")&amp;IF(LEFT(AC$4,1)="S","H","")</f>
        <v/>
      </c>
      <c r="AD8" s="32" t="str">
        <f>IF(AND($C8&lt;=AE$3-1,$D8&gt;=AE$3),IF($H8="",'Color Key'!$C$9,VLOOKUP($H8,'Color Key'!$B$11:$D$17,2,FALSE)),"")&amp;IF(LEFT(AD$4,1)="S","H","")</f>
        <v>H</v>
      </c>
      <c r="AE8" s="32" t="str">
        <f>IF(AND($C8&lt;=AF$3-1,$D8&gt;=AF$3),IF($H8="",'Color Key'!$C$9,VLOOKUP($H8,'Color Key'!$B$11:$D$17,2,FALSE)),"")&amp;IF(LEFT(AE$4,1)="S","H","")</f>
        <v>H</v>
      </c>
      <c r="AF8" s="32" t="str">
        <f>IF(AND($C8&lt;=AG$3-1,$D8&gt;=AG$3),IF($H8="",'Color Key'!$C$9,VLOOKUP($H8,'Color Key'!$B$11:$D$17,2,FALSE)),"")&amp;IF(LEFT(AF$4,1)="S","H","")</f>
        <v/>
      </c>
      <c r="AG8" s="32" t="str">
        <f>IF(AND($C8&lt;=AH$3-1,$D8&gt;=AH$3),IF($H8="",'Color Key'!$C$9,VLOOKUP($H8,'Color Key'!$B$11:$D$17,2,FALSE)),"")&amp;IF(LEFT(AG$4,1)="S","H","")</f>
        <v/>
      </c>
      <c r="AH8" s="32" t="str">
        <f>IF(AND($C8&lt;=AI$3-1,$D8&gt;=AI$3),IF($H8="",'Color Key'!$C$9,VLOOKUP($H8,'Color Key'!$B$11:$D$17,2,FALSE)),"")&amp;IF(LEFT(AH$4,1)="S","H","")</f>
        <v/>
      </c>
      <c r="AI8" s="32" t="str">
        <f>IF(AND($C8&lt;=AJ$3-1,$D8&gt;=AJ$3),IF($H8="",'Color Key'!$C$9,VLOOKUP($H8,'Color Key'!$B$11:$D$17,2,FALSE)),"")&amp;IF(LEFT(AI$4,1)="S","H","")</f>
        <v/>
      </c>
      <c r="AJ8" s="32" t="str">
        <f>IF(AND($C8&lt;=AK$3-1,$D8&gt;=AK$3),IF($H8="",'Color Key'!$C$9,VLOOKUP($H8,'Color Key'!$B$11:$D$17,2,FALSE)),"")&amp;IF(LEFT(AJ$4,1)="S","H","")</f>
        <v/>
      </c>
      <c r="AK8" s="32" t="str">
        <f>IF(AND($C8&lt;=AL$3-1,$D8&gt;=AL$3),IF($H8="",'Color Key'!$C$9,VLOOKUP($H8,'Color Key'!$B$11:$D$17,2,FALSE)),"")&amp;IF(LEFT(AK$4,1)="S","H","")</f>
        <v>H</v>
      </c>
      <c r="AL8" s="32" t="str">
        <f>IF(AND($C8&lt;=AM$3-1,$D8&gt;=AM$3),IF($H8="",'Color Key'!$C$9,VLOOKUP($H8,'Color Key'!$B$11:$D$17,2,FALSE)),"")&amp;IF(LEFT(AL$4,1)="S","H","")</f>
        <v>H</v>
      </c>
      <c r="AM8" s="32" t="str">
        <f>IF(AND($C8&lt;=AN$3-1,$D8&gt;=AN$3),IF($H8="",'Color Key'!$C$9,VLOOKUP($H8,'Color Key'!$B$11:$D$17,2,FALSE)),"")&amp;IF(LEFT(AM$4,1)="S","H","")</f>
        <v/>
      </c>
      <c r="AN8" s="32" t="str">
        <f>IF(AND($C8&lt;=AO$3-1,$D8&gt;=AO$3),IF($H8="",'Color Key'!$C$9,VLOOKUP($H8,'Color Key'!$B$11:$D$17,2,FALSE)),"")&amp;IF(LEFT(AN$4,1)="S","H","")</f>
        <v/>
      </c>
      <c r="AO8" s="32" t="str">
        <f>IF(AND($C8&lt;=AP$3-1,$D8&gt;=AP$3),IF($H8="",'Color Key'!$C$9,VLOOKUP($H8,'Color Key'!$B$11:$D$17,2,FALSE)),"")&amp;IF(LEFT(AO$4,1)="S","H","")</f>
        <v/>
      </c>
      <c r="AP8" s="32" t="str">
        <f>IF(AND($C8&lt;=AQ$3-1,$D8&gt;=AQ$3),IF($H8="",'Color Key'!$C$9,VLOOKUP($H8,'Color Key'!$B$11:$D$17,2,FALSE)),"")&amp;IF(LEFT(AP$4,1)="S","H","")</f>
        <v/>
      </c>
      <c r="AQ8" s="32" t="str">
        <f>IF(AND($C8&lt;=AR$3-1,$D8&gt;=AR$3),IF($H8="",'Color Key'!$C$9,VLOOKUP($H8,'Color Key'!$B$11:$D$17,2,FALSE)),"")&amp;IF(LEFT(AQ$4,1)="S","H","")</f>
        <v/>
      </c>
      <c r="AR8" s="32" t="str">
        <f>IF(AND($C8&lt;=AS$3-1,$D8&gt;=AS$3),IF($H8="",'Color Key'!$C$9,VLOOKUP($H8,'Color Key'!$B$11:$D$17,2,FALSE)),"")&amp;IF(LEFT(AR$4,1)="S","H","")</f>
        <v>H</v>
      </c>
      <c r="AS8" s="32" t="str">
        <f>IF(AND($C8&lt;=AT$3-1,$D8&gt;=AT$3),IF($H8="",'Color Key'!$C$9,VLOOKUP($H8,'Color Key'!$B$11:$D$17,2,FALSE)),"")&amp;IF(LEFT(AS$4,1)="S","H","")</f>
        <v>H</v>
      </c>
      <c r="AT8" s="62" t="str">
        <f>IF(AND($C8&lt;=AU$3-1,$D8&gt;=AU$3),IF($H8="",'Color Key'!$C$9,VLOOKUP($H8,'Color Key'!$B$11:$D$17,2,FALSE)),"")&amp;IF(LEFT(AT$4,1)="S","H","")</f>
        <v/>
      </c>
      <c r="AU8" s="123" t="str">
        <f>IF(AND($C8&lt;=AV$3-1,$D8&gt;=AV$3),IF($H8="",'Color Key'!$C$9,VLOOKUP($H8,'Color Key'!$B$11:$D$17,2,FALSE)),"")&amp;IF(LEFT(AU$4,1)="S","H","")</f>
        <v/>
      </c>
      <c r="AV8" s="64" t="str">
        <f>IF(AND($C8&lt;=AW$3-1,$D8&gt;=AW$3),IF($H8="",'Color Key'!$C$9,VLOOKUP($H8,'Color Key'!$B$11:$D$17,2,FALSE)),"")&amp;IF(LEFT(AV$4,1)="S","H","")</f>
        <v/>
      </c>
      <c r="AW8" s="64" t="str">
        <f>IF(AND($C8&lt;=AX$3-1,$D8&gt;=AX$3),IF($H8="",'Color Key'!$C$9,VLOOKUP($H8,'Color Key'!$B$11:$D$17,2,FALSE)),"")&amp;IF(LEFT(AW$4,1)="S","H","")</f>
        <v/>
      </c>
      <c r="AX8" s="64" t="str">
        <f>IF(AND($C8&lt;=AY$3-1,$D8&gt;=AY$3),IF($H8="",'Color Key'!$C$9,VLOOKUP($H8,'Color Key'!$B$11:$D$17,2,FALSE)),"")&amp;IF(LEFT(AX$4,1)="S","H","")</f>
        <v/>
      </c>
      <c r="AY8" s="42" t="str">
        <f>IF(AND($C8&lt;=AZ$3-1,$D8&gt;=AZ$3),IF($H8="",'Color Key'!$C$9,VLOOKUP($H8,'Color Key'!$B$11:$D$17,2,FALSE)),"")&amp;IF(LEFT(AY$4,1)="S","H","")</f>
        <v/>
      </c>
      <c r="AZ8" s="32" t="str">
        <f>IF(AND($C8&lt;=BA$3-1,$D8&gt;=BA$3),IF($H8="",'Color Key'!$C$9,VLOOKUP($H8,'Color Key'!$B$11:$D$17,2,FALSE)),"")&amp;IF(LEFT(AZ$4,1)="S","H","")</f>
        <v/>
      </c>
      <c r="BA8" s="32" t="str">
        <f>IF(AND($C8&lt;=BB$3-1,$D8&gt;=BB$3),IF($H8="",'Color Key'!$C$9,VLOOKUP($H8,'Color Key'!$B$11:$D$17,2,FALSE)),"")&amp;IF(LEFT(BA$4,1)="S","H","")</f>
        <v/>
      </c>
      <c r="BB8" s="32" t="str">
        <f>IF(AND($C8&lt;=BC$3-1,$D8&gt;=BC$3),IF($H8="",'Color Key'!$C$9,VLOOKUP($H8,'Color Key'!$B$11:$D$17,2,FALSE)),"")&amp;IF(LEFT(BB$4,1)="S","H","")</f>
        <v/>
      </c>
      <c r="BC8" s="52" t="str">
        <f>IF(AND($C8&lt;=BD$3-1,$D8&gt;=BD$3),IF($H8="",'Color Key'!$C$9,VLOOKUP($H8,'Color Key'!$B$11:$D$17,2,FALSE)),"")&amp;IF(LEFT(BC$4,1)="S","H","")</f>
        <v/>
      </c>
      <c r="BD8" s="64" t="str">
        <f>IF(AND($C8&lt;=BE$3-1,$D8&gt;=BE$3),IF($H8="",'Color Key'!$C$9,VLOOKUP($H8,'Color Key'!$B$11:$D$17,2,FALSE)),"")&amp;IF(LEFT(BD$4,1)="S","H","")</f>
        <v/>
      </c>
      <c r="BE8" s="64" t="str">
        <f>IF(AND($C8&lt;=BF$3-1,$D8&gt;=BF$3),IF($H8="",'Color Key'!$C$9,VLOOKUP($H8,'Color Key'!$B$11:$D$17,2,FALSE)),"")&amp;IF(LEFT(BE$4,1)="S","H","")</f>
        <v/>
      </c>
      <c r="BF8" s="64" t="str">
        <f>IF(AND($C8&lt;=BG$3-1,$D8&gt;=BG$3),IF($H8="",'Color Key'!$C$9,VLOOKUP($H8,'Color Key'!$B$11:$D$17,2,FALSE)),"")&amp;IF(LEFT(BF$4,1)="S","H","")</f>
        <v/>
      </c>
      <c r="BG8" s="64" t="str">
        <f>IF(AND($C8&lt;=BH$3-1,$D8&gt;=BH$3),IF($H8="",'Color Key'!$C$9,VLOOKUP($H8,'Color Key'!$B$11:$D$17,2,FALSE)),"")&amp;IF(LEFT(BG$4,1)="S","H","")</f>
        <v/>
      </c>
      <c r="BH8" s="51" t="str">
        <f>IF(AND($C8&lt;=BI$3-1,$D8&gt;=BI$3),IF($H8="",'Color Key'!$C$9,VLOOKUP($H8,'Color Key'!$B$11:$D$17,2,FALSE)),"")&amp;IF(LEFT(BH$4,1)="S","H","")</f>
        <v/>
      </c>
      <c r="BI8" s="32" t="str">
        <f>IF(AND($C8&lt;=BJ$3-1,$D8&gt;=BJ$3),IF($H8="",'Color Key'!$C$9,VLOOKUP($H8,'Color Key'!$B$11:$D$17,2,FALSE)),"")&amp;IF(LEFT(BI$4,1)="S","H","")</f>
        <v/>
      </c>
      <c r="BJ8" s="32" t="str">
        <f>IF(AND($C8&lt;=BK$3-1,$D8&gt;=BK$3),IF($H8="",'Color Key'!$C$9,VLOOKUP($H8,'Color Key'!$B$11:$D$17,2,FALSE)),"")&amp;IF(LEFT(BJ$4,1)="S","H","")</f>
        <v/>
      </c>
      <c r="BK8" s="52" t="str">
        <f>IF(AND($C8&lt;=BL$3-1,$D8&gt;=BL$3),IF($H8="",'Color Key'!$C$9,VLOOKUP($H8,'Color Key'!$B$11:$D$17,2,FALSE)),"")&amp;IF(LEFT(BK$4,1)="S","H","")</f>
        <v/>
      </c>
      <c r="BL8" s="64" t="str">
        <f>IF(AND($C8&lt;=BM$3-1,$D8&gt;=BM$3),IF($H8="",'Color Key'!$C$9,VLOOKUP($H8,'Color Key'!$B$11:$D$17,2,FALSE)),"")&amp;IF(LEFT(BL$4,1)="S","H","")</f>
        <v/>
      </c>
      <c r="BM8" s="64" t="str">
        <f>IF(AND($C8&lt;=BN$3-1,$D8&gt;=BN$3),IF($H8="",'Color Key'!$C$9,VLOOKUP($H8,'Color Key'!$B$11:$D$17,2,FALSE)),"")&amp;IF(LEFT(BM$4,1)="S","H","")</f>
        <v/>
      </c>
      <c r="BN8" s="64" t="str">
        <f>IF(AND($C8&lt;=BO$3-1,$D8&gt;=BO$3),IF($H8="",'Color Key'!$C$9,VLOOKUP($H8,'Color Key'!$B$11:$D$17,2,FALSE)),"")&amp;IF(LEFT(BN$4,1)="S","H","")</f>
        <v/>
      </c>
      <c r="BO8" s="64" t="str">
        <f>IF(AND($C8&lt;=BP$3-1,$D8&gt;=BP$3),IF($H8="",'Color Key'!$C$9,VLOOKUP($H8,'Color Key'!$B$11:$D$17,2,FALSE)),"")&amp;IF(LEFT(BO$4,1)="S","H","")</f>
        <v/>
      </c>
      <c r="BP8" s="64" t="str">
        <f>IF(AND($C8&lt;=BQ$3-1,$D8&gt;=BQ$3),IF($H8="",'Color Key'!$C$9,VLOOKUP($H8,'Color Key'!$B$11:$D$17,2,FALSE)),"")&amp;IF(LEFT(BP$4,1)="S","H","")</f>
        <v/>
      </c>
      <c r="BQ8" s="51" t="str">
        <f>IF(AND($C8&lt;=BR$3-1,$D8&gt;=BR$3),IF($H8="",'Color Key'!$C$9,VLOOKUP($H8,'Color Key'!$B$11:$D$17,2,FALSE)),"")&amp;IF(LEFT(BQ$4,1)="S","H","")</f>
        <v/>
      </c>
      <c r="BR8" s="32" t="str">
        <f>IF(AND($C8&lt;=BS$3-1,$D8&gt;=BS$3),IF($H8="",'Color Key'!$C$9,VLOOKUP($H8,'Color Key'!$B$11:$D$17,2,FALSE)),"")&amp;IF(LEFT(BR$4,1)="S","H","")</f>
        <v/>
      </c>
      <c r="BS8" s="32" t="str">
        <f>IF(AND($C8&lt;=BT$3-1,$D8&gt;=BT$3),IF($H8="",'Color Key'!$C$9,VLOOKUP($H8,'Color Key'!$B$11:$D$17,2,FALSE)),"")&amp;IF(LEFT(BS$4,1)="S","H","")</f>
        <v/>
      </c>
      <c r="BT8" s="32" t="str">
        <f>IF(AND($C8&lt;=BU$3-1,$D8&gt;=BU$3),IF($H8="",'Color Key'!$C$9,VLOOKUP($H8,'Color Key'!$B$11:$D$17,2,FALSE)),"")&amp;IF(LEFT(BT$4,1)="S","H","")</f>
        <v/>
      </c>
    </row>
    <row r="9" spans="1:72" ht="13">
      <c r="A9" s="93"/>
      <c r="C9" s="87">
        <f>D8+2</f>
        <v>42590</v>
      </c>
      <c r="D9" s="87">
        <f>C9+37</f>
        <v>42627</v>
      </c>
      <c r="E9" s="67"/>
      <c r="F9" s="67"/>
      <c r="G9" s="67"/>
      <c r="H9" s="95" t="s">
        <v>17</v>
      </c>
      <c r="I9" s="67"/>
      <c r="J9" s="68"/>
      <c r="K9" s="68"/>
      <c r="L9" s="92" t="s">
        <v>22</v>
      </c>
      <c r="S9" s="51" t="str">
        <f>IF(AND($C9&lt;=T$3-1,$D9&gt;=T$3),IF($H9="",'Color Key'!$C$9,VLOOKUP($H9,'Color Key'!$B$11:$D$17,2,FALSE)),"")&amp;IF(LEFT(S$4,1)="S","H","")</f>
        <v/>
      </c>
      <c r="T9" s="32" t="str">
        <f>IF(AND($C9&lt;=U$3-1,$D9&gt;=U$3),IF($H9="",'Color Key'!$C$9,VLOOKUP($H9,'Color Key'!$B$11:$D$17,2,FALSE)),"")&amp;IF(LEFT(T$4,1)="S","H","")</f>
        <v/>
      </c>
      <c r="U9" s="32" t="str">
        <f>IF(AND($C9&lt;=V$3-1,$D9&gt;=V$3),IF($H9="",'Color Key'!$C$9,VLOOKUP($H9,'Color Key'!$B$11:$D$17,2,FALSE)),"")&amp;IF(LEFT(U$4,1)="S","H","")</f>
        <v/>
      </c>
      <c r="V9" s="32" t="str">
        <f>IF(AND($C9&lt;=W$3-1,$D9&gt;=W$3),IF($H9="",'Color Key'!$C$9,VLOOKUP($H9,'Color Key'!$B$11:$D$17,2,FALSE)),"")&amp;IF(LEFT(V$4,1)="S","H","")</f>
        <v/>
      </c>
      <c r="W9" s="32" t="str">
        <f>IF(AND($C9&lt;=X$3-1,$D9&gt;=X$3),IF($H9="",'Color Key'!$C$9,VLOOKUP($H9,'Color Key'!$B$11:$D$17,2,FALSE)),"")&amp;IF(LEFT(W$4,1)="S","H","")</f>
        <v>H</v>
      </c>
      <c r="X9" s="32" t="str">
        <f>IF(AND($C9&lt;=Y$3-1,$D9&gt;=Y$3),IF($H9="",'Color Key'!$C$9,VLOOKUP($H9,'Color Key'!$B$11:$D$17,2,FALSE)),"")&amp;IF(LEFT(X$4,1)="S","H","")</f>
        <v>H</v>
      </c>
      <c r="Y9" s="32" t="str">
        <f>IF(AND($C9&lt;=Z$3-1,$D9&gt;=Z$3),IF($H9="",'Color Key'!$C$9,VLOOKUP($H9,'Color Key'!$B$11:$D$17,2,FALSE)),"")&amp;IF(LEFT(Y$4,1)="S","H","")</f>
        <v>blue</v>
      </c>
      <c r="Z9" s="32" t="str">
        <f>IF(AND($C9&lt;=AA$3-1,$D9&gt;=AA$3),IF($H9="",'Color Key'!$C$9,VLOOKUP($H9,'Color Key'!$B$11:$D$17,2,FALSE)),"")&amp;IF(LEFT(Z$4,1)="S","H","")</f>
        <v>blue</v>
      </c>
      <c r="AA9" s="32" t="str">
        <f>IF(AND($C9&lt;=AB$3-1,$D9&gt;=AB$3),IF($H9="",'Color Key'!$C$9,VLOOKUP($H9,'Color Key'!$B$11:$D$17,2,FALSE)),"")&amp;IF(LEFT(AA$4,1)="S","H","")</f>
        <v>blue</v>
      </c>
      <c r="AB9" s="32" t="str">
        <f>IF(AND($C9&lt;=AC$3-1,$D9&gt;=AC$3),IF($H9="",'Color Key'!$C$9,VLOOKUP($H9,'Color Key'!$B$11:$D$17,2,FALSE)),"")&amp;IF(LEFT(AB$4,1)="S","H","")</f>
        <v>blue</v>
      </c>
      <c r="AC9" s="32" t="str">
        <f>IF(AND($C9&lt;=AD$3-1,$D9&gt;=AD$3),IF($H9="",'Color Key'!$C$9,VLOOKUP($H9,'Color Key'!$B$11:$D$17,2,FALSE)),"")&amp;IF(LEFT(AC$4,1)="S","H","")</f>
        <v>blue</v>
      </c>
      <c r="AD9" s="32" t="str">
        <f>IF(AND($C9&lt;=AE$3-1,$D9&gt;=AE$3),IF($H9="",'Color Key'!$C$9,VLOOKUP($H9,'Color Key'!$B$11:$D$17,2,FALSE)),"")&amp;IF(LEFT(AD$4,1)="S","H","")</f>
        <v>blueH</v>
      </c>
      <c r="AE9" s="32" t="str">
        <f>IF(AND($C9&lt;=AF$3-1,$D9&gt;=AF$3),IF($H9="",'Color Key'!$C$9,VLOOKUP($H9,'Color Key'!$B$11:$D$17,2,FALSE)),"")&amp;IF(LEFT(AE$4,1)="S","H","")</f>
        <v>blueH</v>
      </c>
      <c r="AF9" s="32" t="str">
        <f>IF(AND($C9&lt;=AG$3-1,$D9&gt;=AG$3),IF($H9="",'Color Key'!$C$9,VLOOKUP($H9,'Color Key'!$B$11:$D$17,2,FALSE)),"")&amp;IF(LEFT(AF$4,1)="S","H","")</f>
        <v>blue</v>
      </c>
      <c r="AG9" s="32" t="str">
        <f>IF(AND($C9&lt;=AH$3-1,$D9&gt;=AH$3),IF($H9="",'Color Key'!$C$9,VLOOKUP($H9,'Color Key'!$B$11:$D$17,2,FALSE)),"")&amp;IF(LEFT(AG$4,1)="S","H","")</f>
        <v>blue</v>
      </c>
      <c r="AH9" s="32" t="str">
        <f>IF(AND($C9&lt;=AI$3-1,$D9&gt;=AI$3),IF($H9="",'Color Key'!$C$9,VLOOKUP($H9,'Color Key'!$B$11:$D$17,2,FALSE)),"")&amp;IF(LEFT(AH$4,1)="S","H","")</f>
        <v>blue</v>
      </c>
      <c r="AI9" s="32" t="str">
        <f>IF(AND($C9&lt;=AJ$3-1,$D9&gt;=AJ$3),IF($H9="",'Color Key'!$C$9,VLOOKUP($H9,'Color Key'!$B$11:$D$17,2,FALSE)),"")&amp;IF(LEFT(AI$4,1)="S","H","")</f>
        <v>blue</v>
      </c>
      <c r="AJ9" s="32" t="str">
        <f>IF(AND($C9&lt;=AK$3-1,$D9&gt;=AK$3),IF($H9="",'Color Key'!$C$9,VLOOKUP($H9,'Color Key'!$B$11:$D$17,2,FALSE)),"")&amp;IF(LEFT(AJ$4,1)="S","H","")</f>
        <v>blue</v>
      </c>
      <c r="AK9" s="32" t="str">
        <f>IF(AND($C9&lt;=AL$3-1,$D9&gt;=AL$3),IF($H9="",'Color Key'!$C$9,VLOOKUP($H9,'Color Key'!$B$11:$D$17,2,FALSE)),"")&amp;IF(LEFT(AK$4,1)="S","H","")</f>
        <v>blueH</v>
      </c>
      <c r="AL9" s="32" t="str">
        <f>IF(AND($C9&lt;=AM$3-1,$D9&gt;=AM$3),IF($H9="",'Color Key'!$C$9,VLOOKUP($H9,'Color Key'!$B$11:$D$17,2,FALSE)),"")&amp;IF(LEFT(AL$4,1)="S","H","")</f>
        <v>blueH</v>
      </c>
      <c r="AM9" s="32" t="str">
        <f>IF(AND($C9&lt;=AN$3-1,$D9&gt;=AN$3),IF($H9="",'Color Key'!$C$9,VLOOKUP($H9,'Color Key'!$B$11:$D$17,2,FALSE)),"")&amp;IF(LEFT(AM$4,1)="S","H","")</f>
        <v>blue</v>
      </c>
      <c r="AN9" s="32" t="str">
        <f>IF(AND($C9&lt;=AO$3-1,$D9&gt;=AO$3),IF($H9="",'Color Key'!$C$9,VLOOKUP($H9,'Color Key'!$B$11:$D$17,2,FALSE)),"")&amp;IF(LEFT(AN$4,1)="S","H","")</f>
        <v>blue</v>
      </c>
      <c r="AO9" s="32" t="str">
        <f>IF(AND($C9&lt;=AP$3-1,$D9&gt;=AP$3),IF($H9="",'Color Key'!$C$9,VLOOKUP($H9,'Color Key'!$B$11:$D$17,2,FALSE)),"")&amp;IF(LEFT(AO$4,1)="S","H","")</f>
        <v>blue</v>
      </c>
      <c r="AP9" s="32" t="str">
        <f>IF(AND($C9&lt;=AQ$3-1,$D9&gt;=AQ$3),IF($H9="",'Color Key'!$C$9,VLOOKUP($H9,'Color Key'!$B$11:$D$17,2,FALSE)),"")&amp;IF(LEFT(AP$4,1)="S","H","")</f>
        <v>blue</v>
      </c>
      <c r="AQ9" s="32" t="str">
        <f>IF(AND($C9&lt;=AR$3-1,$D9&gt;=AR$3),IF($H9="",'Color Key'!$C$9,VLOOKUP($H9,'Color Key'!$B$11:$D$17,2,FALSE)),"")&amp;IF(LEFT(AQ$4,1)="S","H","")</f>
        <v>blue</v>
      </c>
      <c r="AR9" s="32" t="str">
        <f>IF(AND($C9&lt;=AS$3-1,$D9&gt;=AS$3),IF($H9="",'Color Key'!$C$9,VLOOKUP($H9,'Color Key'!$B$11:$D$17,2,FALSE)),"")&amp;IF(LEFT(AR$4,1)="S","H","")</f>
        <v>blueH</v>
      </c>
      <c r="AS9" s="32" t="str">
        <f>IF(AND($C9&lt;=AT$3-1,$D9&gt;=AT$3),IF($H9="",'Color Key'!$C$9,VLOOKUP($H9,'Color Key'!$B$11:$D$17,2,FALSE)),"")&amp;IF(LEFT(AS$4,1)="S","H","")</f>
        <v>blueH</v>
      </c>
      <c r="AT9" s="62" t="str">
        <f>IF(AND($C9&lt;=AU$3-1,$D9&gt;=AU$3),IF($H9="",'Color Key'!$C$9,VLOOKUP($H9,'Color Key'!$B$11:$D$17,2,FALSE)),"")&amp;IF(LEFT(AT$4,1)="S","H","")</f>
        <v>blue</v>
      </c>
      <c r="AU9" s="123" t="str">
        <f>IF(AND($C9&lt;=AV$3-1,$D9&gt;=AV$3),IF($H9="",'Color Key'!$C$9,VLOOKUP($H9,'Color Key'!$B$11:$D$17,2,FALSE)),"")&amp;IF(LEFT(AU$4,1)="S","H","")</f>
        <v>blue</v>
      </c>
      <c r="AV9" s="64" t="str">
        <f>IF(AND($C9&lt;=AW$3-1,$D9&gt;=AW$3),IF($H9="",'Color Key'!$C$9,VLOOKUP($H9,'Color Key'!$B$11:$D$17,2,FALSE)),"")&amp;IF(LEFT(AV$4,1)="S","H","")</f>
        <v/>
      </c>
      <c r="AW9" s="64" t="str">
        <f>IF(AND($C9&lt;=AX$3-1,$D9&gt;=AX$3),IF($H9="",'Color Key'!$C$9,VLOOKUP($H9,'Color Key'!$B$11:$D$17,2,FALSE)),"")&amp;IF(LEFT(AW$4,1)="S","H","")</f>
        <v/>
      </c>
      <c r="AX9" s="64" t="str">
        <f>IF(AND($C9&lt;=AY$3-1,$D9&gt;=AY$3),IF($H9="",'Color Key'!$C$9,VLOOKUP($H9,'Color Key'!$B$11:$D$17,2,FALSE)),"")&amp;IF(LEFT(AX$4,1)="S","H","")</f>
        <v/>
      </c>
      <c r="AY9" s="42" t="str">
        <f>IF(AND($C9&lt;=AZ$3-1,$D9&gt;=AZ$3),IF($H9="",'Color Key'!$C$9,VLOOKUP($H9,'Color Key'!$B$11:$D$17,2,FALSE)),"")&amp;IF(LEFT(AY$4,1)="S","H","")</f>
        <v/>
      </c>
      <c r="AZ9" s="32" t="str">
        <f>IF(AND($C9&lt;=BA$3-1,$D9&gt;=BA$3),IF($H9="",'Color Key'!$C$9,VLOOKUP($H9,'Color Key'!$B$11:$D$17,2,FALSE)),"")&amp;IF(LEFT(AZ$4,1)="S","H","")</f>
        <v/>
      </c>
      <c r="BA9" s="32" t="str">
        <f>IF(AND($C9&lt;=BB$3-1,$D9&gt;=BB$3),IF($H9="",'Color Key'!$C$9,VLOOKUP($H9,'Color Key'!$B$11:$D$17,2,FALSE)),"")&amp;IF(LEFT(BA$4,1)="S","H","")</f>
        <v/>
      </c>
      <c r="BB9" s="32" t="str">
        <f>IF(AND($C9&lt;=BC$3-1,$D9&gt;=BC$3),IF($H9="",'Color Key'!$C$9,VLOOKUP($H9,'Color Key'!$B$11:$D$17,2,FALSE)),"")&amp;IF(LEFT(BB$4,1)="S","H","")</f>
        <v/>
      </c>
      <c r="BC9" s="52" t="str">
        <f>IF(AND($C9&lt;=BD$3-1,$D9&gt;=BD$3),IF($H9="",'Color Key'!$C$9,VLOOKUP($H9,'Color Key'!$B$11:$D$17,2,FALSE)),"")&amp;IF(LEFT(BC$4,1)="S","H","")</f>
        <v/>
      </c>
      <c r="BD9" s="64" t="str">
        <f>IF(AND($C9&lt;=BE$3-1,$D9&gt;=BE$3),IF($H9="",'Color Key'!$C$9,VLOOKUP($H9,'Color Key'!$B$11:$D$17,2,FALSE)),"")&amp;IF(LEFT(BD$4,1)="S","H","")</f>
        <v/>
      </c>
      <c r="BE9" s="64" t="str">
        <f>IF(AND($C9&lt;=BF$3-1,$D9&gt;=BF$3),IF($H9="",'Color Key'!$C$9,VLOOKUP($H9,'Color Key'!$B$11:$D$17,2,FALSE)),"")&amp;IF(LEFT(BE$4,1)="S","H","")</f>
        <v/>
      </c>
      <c r="BF9" s="64" t="str">
        <f>IF(AND($C9&lt;=BG$3-1,$D9&gt;=BG$3),IF($H9="",'Color Key'!$C$9,VLOOKUP($H9,'Color Key'!$B$11:$D$17,2,FALSE)),"")&amp;IF(LEFT(BF$4,1)="S","H","")</f>
        <v/>
      </c>
      <c r="BG9" s="64" t="str">
        <f>IF(AND($C9&lt;=BH$3-1,$D9&gt;=BH$3),IF($H9="",'Color Key'!$C$9,VLOOKUP($H9,'Color Key'!$B$11:$D$17,2,FALSE)),"")&amp;IF(LEFT(BG$4,1)="S","H","")</f>
        <v/>
      </c>
      <c r="BH9" s="51" t="str">
        <f>IF(AND($C9&lt;=BI$3-1,$D9&gt;=BI$3),IF($H9="",'Color Key'!$C$9,VLOOKUP($H9,'Color Key'!$B$11:$D$17,2,FALSE)),"")&amp;IF(LEFT(BH$4,1)="S","H","")</f>
        <v/>
      </c>
      <c r="BI9" s="32" t="str">
        <f>IF(AND($C9&lt;=BJ$3-1,$D9&gt;=BJ$3),IF($H9="",'Color Key'!$C$9,VLOOKUP($H9,'Color Key'!$B$11:$D$17,2,FALSE)),"")&amp;IF(LEFT(BI$4,1)="S","H","")</f>
        <v/>
      </c>
      <c r="BJ9" s="32" t="str">
        <f>IF(AND($C9&lt;=BK$3-1,$D9&gt;=BK$3),IF($H9="",'Color Key'!$C$9,VLOOKUP($H9,'Color Key'!$B$11:$D$17,2,FALSE)),"")&amp;IF(LEFT(BJ$4,1)="S","H","")</f>
        <v/>
      </c>
      <c r="BK9" s="52" t="str">
        <f>IF(AND($C9&lt;=BL$3-1,$D9&gt;=BL$3),IF($H9="",'Color Key'!$C$9,VLOOKUP($H9,'Color Key'!$B$11:$D$17,2,FALSE)),"")&amp;IF(LEFT(BK$4,1)="S","H","")</f>
        <v/>
      </c>
      <c r="BL9" s="64" t="str">
        <f>IF(AND($C9&lt;=BM$3-1,$D9&gt;=BM$3),IF($H9="",'Color Key'!$C$9,VLOOKUP($H9,'Color Key'!$B$11:$D$17,2,FALSE)),"")&amp;IF(LEFT(BL$4,1)="S","H","")</f>
        <v/>
      </c>
      <c r="BM9" s="64" t="str">
        <f>IF(AND($C9&lt;=BN$3-1,$D9&gt;=BN$3),IF($H9="",'Color Key'!$C$9,VLOOKUP($H9,'Color Key'!$B$11:$D$17,2,FALSE)),"")&amp;IF(LEFT(BM$4,1)="S","H","")</f>
        <v/>
      </c>
      <c r="BN9" s="64" t="str">
        <f>IF(AND($C9&lt;=BO$3-1,$D9&gt;=BO$3),IF($H9="",'Color Key'!$C$9,VLOOKUP($H9,'Color Key'!$B$11:$D$17,2,FALSE)),"")&amp;IF(LEFT(BN$4,1)="S","H","")</f>
        <v/>
      </c>
      <c r="BO9" s="64" t="str">
        <f>IF(AND($C9&lt;=BP$3-1,$D9&gt;=BP$3),IF($H9="",'Color Key'!$C$9,VLOOKUP($H9,'Color Key'!$B$11:$D$17,2,FALSE)),"")&amp;IF(LEFT(BO$4,1)="S","H","")</f>
        <v/>
      </c>
      <c r="BP9" s="64" t="str">
        <f>IF(AND($C9&lt;=BQ$3-1,$D9&gt;=BQ$3),IF($H9="",'Color Key'!$C$9,VLOOKUP($H9,'Color Key'!$B$11:$D$17,2,FALSE)),"")&amp;IF(LEFT(BP$4,1)="S","H","")</f>
        <v/>
      </c>
      <c r="BQ9" s="51" t="str">
        <f>IF(AND($C9&lt;=BR$3-1,$D9&gt;=BR$3),IF($H9="",'Color Key'!$C$9,VLOOKUP($H9,'Color Key'!$B$11:$D$17,2,FALSE)),"")&amp;IF(LEFT(BQ$4,1)="S","H","")</f>
        <v/>
      </c>
      <c r="BR9" s="32" t="str">
        <f>IF(AND($C9&lt;=BS$3-1,$D9&gt;=BS$3),IF($H9="",'Color Key'!$C$9,VLOOKUP($H9,'Color Key'!$B$11:$D$17,2,FALSE)),"")&amp;IF(LEFT(BR$4,1)="S","H","")</f>
        <v/>
      </c>
      <c r="BS9" s="32" t="str">
        <f>IF(AND($C9&lt;=BT$3-1,$D9&gt;=BT$3),IF($H9="",'Color Key'!$C$9,VLOOKUP($H9,'Color Key'!$B$11:$D$17,2,FALSE)),"")&amp;IF(LEFT(BS$4,1)="S","H","")</f>
        <v/>
      </c>
      <c r="BT9" s="32" t="str">
        <f>IF(AND($C9&lt;=BU$3-1,$D9&gt;=BU$3),IF($H9="",'Color Key'!$C$9,VLOOKUP($H9,'Color Key'!$B$11:$D$17,2,FALSE)),"")&amp;IF(LEFT(BT$4,1)="S","H","")</f>
        <v/>
      </c>
    </row>
    <row r="10" spans="1:72" ht="13">
      <c r="A10" s="65"/>
      <c r="C10" s="89">
        <f>D9-25</f>
        <v>42602</v>
      </c>
      <c r="D10" s="89">
        <f>C10+14</f>
        <v>42616</v>
      </c>
      <c r="E10" s="67"/>
      <c r="F10" s="67"/>
      <c r="G10" s="67"/>
      <c r="H10" s="95" t="s">
        <v>17</v>
      </c>
      <c r="I10" s="67"/>
      <c r="J10" s="68"/>
      <c r="K10" s="68"/>
      <c r="L10" s="92" t="s">
        <v>23</v>
      </c>
      <c r="S10" s="51" t="str">
        <f>IF(AND($C10&lt;=T$3-1,$D10&gt;=T$3),IF($H10="",'Color Key'!$C$9,VLOOKUP($H10,'Color Key'!$B$11:$D$17,2,FALSE)),"")&amp;IF(LEFT(S$4,1)="S","H","")</f>
        <v/>
      </c>
      <c r="T10" s="32" t="str">
        <f>IF(AND($C10&lt;=U$3-1,$D10&gt;=U$3),IF($H10="",'Color Key'!$C$9,VLOOKUP($H10,'Color Key'!$B$11:$D$17,2,FALSE)),"")&amp;IF(LEFT(T$4,1)="S","H","")</f>
        <v/>
      </c>
      <c r="U10" s="32" t="str">
        <f>IF(AND($C10&lt;=V$3-1,$D10&gt;=V$3),IF($H10="",'Color Key'!$C$9,VLOOKUP($H10,'Color Key'!$B$11:$D$17,2,FALSE)),"")&amp;IF(LEFT(U$4,1)="S","H","")</f>
        <v/>
      </c>
      <c r="V10" s="32" t="str">
        <f>IF(AND($C10&lt;=W$3-1,$D10&gt;=W$3),IF($H10="",'Color Key'!$C$9,VLOOKUP($H10,'Color Key'!$B$11:$D$17,2,FALSE)),"")&amp;IF(LEFT(V$4,1)="S","H","")</f>
        <v/>
      </c>
      <c r="W10" s="32" t="str">
        <f>IF(AND($C10&lt;=X$3-1,$D10&gt;=X$3),IF($H10="",'Color Key'!$C$9,VLOOKUP($H10,'Color Key'!$B$11:$D$17,2,FALSE)),"")&amp;IF(LEFT(W$4,1)="S","H","")</f>
        <v>H</v>
      </c>
      <c r="X10" s="32" t="str">
        <f>IF(AND($C10&lt;=Y$3-1,$D10&gt;=Y$3),IF($H10="",'Color Key'!$C$9,VLOOKUP($H10,'Color Key'!$B$11:$D$17,2,FALSE)),"")&amp;IF(LEFT(X$4,1)="S","H","")</f>
        <v>H</v>
      </c>
      <c r="Y10" s="32" t="str">
        <f>IF(AND($C10&lt;=Z$3-1,$D10&gt;=Z$3),IF($H10="",'Color Key'!$C$9,VLOOKUP($H10,'Color Key'!$B$11:$D$17,2,FALSE)),"")&amp;IF(LEFT(Y$4,1)="S","H","")</f>
        <v/>
      </c>
      <c r="Z10" s="32" t="str">
        <f>IF(AND($C10&lt;=AA$3-1,$D10&gt;=AA$3),IF($H10="",'Color Key'!$C$9,VLOOKUP($H10,'Color Key'!$B$11:$D$17,2,FALSE)),"")&amp;IF(LEFT(Z$4,1)="S","H","")</f>
        <v/>
      </c>
      <c r="AA10" s="32" t="str">
        <f>IF(AND($C10&lt;=AB$3-1,$D10&gt;=AB$3),IF($H10="",'Color Key'!$C$9,VLOOKUP($H10,'Color Key'!$B$11:$D$17,2,FALSE)),"")&amp;IF(LEFT(AA$4,1)="S","H","")</f>
        <v/>
      </c>
      <c r="AB10" s="32" t="str">
        <f>IF(AND($C10&lt;=AC$3-1,$D10&gt;=AC$3),IF($H10="",'Color Key'!$C$9,VLOOKUP($H10,'Color Key'!$B$11:$D$17,2,FALSE)),"")&amp;IF(LEFT(AB$4,1)="S","H","")</f>
        <v/>
      </c>
      <c r="AC10" s="32" t="str">
        <f>IF(AND($C10&lt;=AD$3-1,$D10&gt;=AD$3),IF($H10="",'Color Key'!$C$9,VLOOKUP($H10,'Color Key'!$B$11:$D$17,2,FALSE)),"")&amp;IF(LEFT(AC$4,1)="S","H","")</f>
        <v/>
      </c>
      <c r="AD10" s="32" t="str">
        <f>IF(AND($C10&lt;=AE$3-1,$D10&gt;=AE$3),IF($H10="",'Color Key'!$C$9,VLOOKUP($H10,'Color Key'!$B$11:$D$17,2,FALSE)),"")&amp;IF(LEFT(AD$4,1)="S","H","")</f>
        <v>H</v>
      </c>
      <c r="AE10" s="32" t="str">
        <f>IF(AND($C10&lt;=AF$3-1,$D10&gt;=AF$3),IF($H10="",'Color Key'!$C$9,VLOOKUP($H10,'Color Key'!$B$11:$D$17,2,FALSE)),"")&amp;IF(LEFT(AE$4,1)="S","H","")</f>
        <v>H</v>
      </c>
      <c r="AF10" s="32" t="str">
        <f>IF(AND($C10&lt;=AG$3-1,$D10&gt;=AG$3),IF($H10="",'Color Key'!$C$9,VLOOKUP($H10,'Color Key'!$B$11:$D$17,2,FALSE)),"")&amp;IF(LEFT(AF$4,1)="S","H","")</f>
        <v/>
      </c>
      <c r="AG10" s="32" t="str">
        <f>IF(AND($C10&lt;=AH$3-1,$D10&gt;=AH$3),IF($H10="",'Color Key'!$C$9,VLOOKUP($H10,'Color Key'!$B$11:$D$17,2,FALSE)),"")&amp;IF(LEFT(AG$4,1)="S","H","")</f>
        <v/>
      </c>
      <c r="AH10" s="32" t="str">
        <f>IF(AND($C10&lt;=AI$3-1,$D10&gt;=AI$3),IF($H10="",'Color Key'!$C$9,VLOOKUP($H10,'Color Key'!$B$11:$D$17,2,FALSE)),"")&amp;IF(LEFT(AH$4,1)="S","H","")</f>
        <v/>
      </c>
      <c r="AI10" s="32" t="str">
        <f>IF(AND($C10&lt;=AJ$3-1,$D10&gt;=AJ$3),IF($H10="",'Color Key'!$C$9,VLOOKUP($H10,'Color Key'!$B$11:$D$17,2,FALSE)),"")&amp;IF(LEFT(AI$4,1)="S","H","")</f>
        <v/>
      </c>
      <c r="AJ10" s="32" t="str">
        <f>IF(AND($C10&lt;=AK$3-1,$D10&gt;=AK$3),IF($H10="",'Color Key'!$C$9,VLOOKUP($H10,'Color Key'!$B$11:$D$17,2,FALSE)),"")&amp;IF(LEFT(AJ$4,1)="S","H","")</f>
        <v/>
      </c>
      <c r="AK10" s="32" t="str">
        <f>IF(AND($C10&lt;=AL$3-1,$D10&gt;=AL$3),IF($H10="",'Color Key'!$C$9,VLOOKUP($H10,'Color Key'!$B$11:$D$17,2,FALSE)),"")&amp;IF(LEFT(AK$4,1)="S","H","")</f>
        <v>blueH</v>
      </c>
      <c r="AL10" s="32" t="str">
        <f>IF(AND($C10&lt;=AM$3-1,$D10&gt;=AM$3),IF($H10="",'Color Key'!$C$9,VLOOKUP($H10,'Color Key'!$B$11:$D$17,2,FALSE)),"")&amp;IF(LEFT(AL$4,1)="S","H","")</f>
        <v>blueH</v>
      </c>
      <c r="AM10" s="32" t="str">
        <f>IF(AND($C10&lt;=AN$3-1,$D10&gt;=AN$3),IF($H10="",'Color Key'!$C$9,VLOOKUP($H10,'Color Key'!$B$11:$D$17,2,FALSE)),"")&amp;IF(LEFT(AM$4,1)="S","H","")</f>
        <v>blue</v>
      </c>
      <c r="AN10" s="32" t="str">
        <f>IF(AND($C10&lt;=AO$3-1,$D10&gt;=AO$3),IF($H10="",'Color Key'!$C$9,VLOOKUP($H10,'Color Key'!$B$11:$D$17,2,FALSE)),"")&amp;IF(LEFT(AN$4,1)="S","H","")</f>
        <v>blue</v>
      </c>
      <c r="AO10" s="32" t="str">
        <f>IF(AND($C10&lt;=AP$3-1,$D10&gt;=AP$3),IF($H10="",'Color Key'!$C$9,VLOOKUP($H10,'Color Key'!$B$11:$D$17,2,FALSE)),"")&amp;IF(LEFT(AO$4,1)="S","H","")</f>
        <v>blue</v>
      </c>
      <c r="AP10" s="32" t="str">
        <f>IF(AND($C10&lt;=AQ$3-1,$D10&gt;=AQ$3),IF($H10="",'Color Key'!$C$9,VLOOKUP($H10,'Color Key'!$B$11:$D$17,2,FALSE)),"")&amp;IF(LEFT(AP$4,1)="S","H","")</f>
        <v>blue</v>
      </c>
      <c r="AQ10" s="32" t="str">
        <f>IF(AND($C10&lt;=AR$3-1,$D10&gt;=AR$3),IF($H10="",'Color Key'!$C$9,VLOOKUP($H10,'Color Key'!$B$11:$D$17,2,FALSE)),"")&amp;IF(LEFT(AQ$4,1)="S","H","")</f>
        <v>blue</v>
      </c>
      <c r="AR10" s="32" t="str">
        <f>IF(AND($C10&lt;=AS$3-1,$D10&gt;=AS$3),IF($H10="",'Color Key'!$C$9,VLOOKUP($H10,'Color Key'!$B$11:$D$17,2,FALSE)),"")&amp;IF(LEFT(AR$4,1)="S","H","")</f>
        <v>blueH</v>
      </c>
      <c r="AS10" s="32" t="str">
        <f>IF(AND($C10&lt;=AT$3-1,$D10&gt;=AT$3),IF($H10="",'Color Key'!$C$9,VLOOKUP($H10,'Color Key'!$B$11:$D$17,2,FALSE)),"")&amp;IF(LEFT(AS$4,1)="S","H","")</f>
        <v>blueH</v>
      </c>
      <c r="AT10" s="62" t="str">
        <f>IF(AND($C10&lt;=AU$3-1,$D10&gt;=AU$3),IF($H10="",'Color Key'!$C$9,VLOOKUP($H10,'Color Key'!$B$11:$D$17,2,FALSE)),"")&amp;IF(LEFT(AT$4,1)="S","H","")</f>
        <v/>
      </c>
      <c r="AU10" s="123" t="str">
        <f>IF(AND($C10&lt;=AV$3-1,$D10&gt;=AV$3),IF($H10="",'Color Key'!$C$9,VLOOKUP($H10,'Color Key'!$B$11:$D$17,2,FALSE)),"")&amp;IF(LEFT(AU$4,1)="S","H","")</f>
        <v/>
      </c>
      <c r="AV10" s="64" t="str">
        <f>IF(AND($C10&lt;=AW$3-1,$D10&gt;=AW$3),IF($H10="",'Color Key'!$C$9,VLOOKUP($H10,'Color Key'!$B$11:$D$17,2,FALSE)),"")&amp;IF(LEFT(AV$4,1)="S","H","")</f>
        <v/>
      </c>
      <c r="AW10" s="64" t="str">
        <f>IF(AND($C10&lt;=AX$3-1,$D10&gt;=AX$3),IF($H10="",'Color Key'!$C$9,VLOOKUP($H10,'Color Key'!$B$11:$D$17,2,FALSE)),"")&amp;IF(LEFT(AW$4,1)="S","H","")</f>
        <v/>
      </c>
      <c r="AX10" s="64" t="str">
        <f>IF(AND($C10&lt;=AY$3-1,$D10&gt;=AY$3),IF($H10="",'Color Key'!$C$9,VLOOKUP($H10,'Color Key'!$B$11:$D$17,2,FALSE)),"")&amp;IF(LEFT(AX$4,1)="S","H","")</f>
        <v/>
      </c>
      <c r="AY10" s="42" t="str">
        <f>IF(AND($C10&lt;=AZ$3-1,$D10&gt;=AZ$3),IF($H10="",'Color Key'!$C$9,VLOOKUP($H10,'Color Key'!$B$11:$D$17,2,FALSE)),"")&amp;IF(LEFT(AY$4,1)="S","H","")</f>
        <v/>
      </c>
      <c r="AZ10" s="32" t="str">
        <f>IF(AND($C10&lt;=BA$3-1,$D10&gt;=BA$3),IF($H10="",'Color Key'!$C$9,VLOOKUP($H10,'Color Key'!$B$11:$D$17,2,FALSE)),"")&amp;IF(LEFT(AZ$4,1)="S","H","")</f>
        <v/>
      </c>
      <c r="BA10" s="32" t="str">
        <f>IF(AND($C10&lt;=BB$3-1,$D10&gt;=BB$3),IF($H10="",'Color Key'!$C$9,VLOOKUP($H10,'Color Key'!$B$11:$D$17,2,FALSE)),"")&amp;IF(LEFT(BA$4,1)="S","H","")</f>
        <v/>
      </c>
      <c r="BB10" s="32" t="str">
        <f>IF(AND($C10&lt;=BC$3-1,$D10&gt;=BC$3),IF($H10="",'Color Key'!$C$9,VLOOKUP($H10,'Color Key'!$B$11:$D$17,2,FALSE)),"")&amp;IF(LEFT(BB$4,1)="S","H","")</f>
        <v/>
      </c>
      <c r="BC10" s="52" t="str">
        <f>IF(AND($C10&lt;=BD$3-1,$D10&gt;=BD$3),IF($H10="",'Color Key'!$C$9,VLOOKUP($H10,'Color Key'!$B$11:$D$17,2,FALSE)),"")&amp;IF(LEFT(BC$4,1)="S","H","")</f>
        <v/>
      </c>
      <c r="BD10" s="64" t="str">
        <f>IF(AND($C10&lt;=BE$3-1,$D10&gt;=BE$3),IF($H10="",'Color Key'!$C$9,VLOOKUP($H10,'Color Key'!$B$11:$D$17,2,FALSE)),"")&amp;IF(LEFT(BD$4,1)="S","H","")</f>
        <v/>
      </c>
      <c r="BE10" s="64" t="str">
        <f>IF(AND($C10&lt;=BF$3-1,$D10&gt;=BF$3),IF($H10="",'Color Key'!$C$9,VLOOKUP($H10,'Color Key'!$B$11:$D$17,2,FALSE)),"")&amp;IF(LEFT(BE$4,1)="S","H","")</f>
        <v/>
      </c>
      <c r="BF10" s="64" t="str">
        <f>IF(AND($C10&lt;=BG$3-1,$D10&gt;=BG$3),IF($H10="",'Color Key'!$C$9,VLOOKUP($H10,'Color Key'!$B$11:$D$17,2,FALSE)),"")&amp;IF(LEFT(BF$4,1)="S","H","")</f>
        <v/>
      </c>
      <c r="BG10" s="64" t="str">
        <f>IF(AND($C10&lt;=BH$3-1,$D10&gt;=BH$3),IF($H10="",'Color Key'!$C$9,VLOOKUP($H10,'Color Key'!$B$11:$D$17,2,FALSE)),"")&amp;IF(LEFT(BG$4,1)="S","H","")</f>
        <v/>
      </c>
      <c r="BH10" s="51" t="str">
        <f>IF(AND($C10&lt;=BI$3-1,$D10&gt;=BI$3),IF($H10="",'Color Key'!$C$9,VLOOKUP($H10,'Color Key'!$B$11:$D$17,2,FALSE)),"")&amp;IF(LEFT(BH$4,1)="S","H","")</f>
        <v/>
      </c>
      <c r="BI10" s="32" t="str">
        <f>IF(AND($C10&lt;=BJ$3-1,$D10&gt;=BJ$3),IF($H10="",'Color Key'!$C$9,VLOOKUP($H10,'Color Key'!$B$11:$D$17,2,FALSE)),"")&amp;IF(LEFT(BI$4,1)="S","H","")</f>
        <v/>
      </c>
      <c r="BJ10" s="32" t="str">
        <f>IF(AND($C10&lt;=BK$3-1,$D10&gt;=BK$3),IF($H10="",'Color Key'!$C$9,VLOOKUP($H10,'Color Key'!$B$11:$D$17,2,FALSE)),"")&amp;IF(LEFT(BJ$4,1)="S","H","")</f>
        <v/>
      </c>
      <c r="BK10" s="52" t="str">
        <f>IF(AND($C10&lt;=BL$3-1,$D10&gt;=BL$3),IF($H10="",'Color Key'!$C$9,VLOOKUP($H10,'Color Key'!$B$11:$D$17,2,FALSE)),"")&amp;IF(LEFT(BK$4,1)="S","H","")</f>
        <v/>
      </c>
      <c r="BL10" s="64" t="str">
        <f>IF(AND($C10&lt;=BM$3-1,$D10&gt;=BM$3),IF($H10="",'Color Key'!$C$9,VLOOKUP($H10,'Color Key'!$B$11:$D$17,2,FALSE)),"")&amp;IF(LEFT(BL$4,1)="S","H","")</f>
        <v/>
      </c>
      <c r="BM10" s="64" t="str">
        <f>IF(AND($C10&lt;=BN$3-1,$D10&gt;=BN$3),IF($H10="",'Color Key'!$C$9,VLOOKUP($H10,'Color Key'!$B$11:$D$17,2,FALSE)),"")&amp;IF(LEFT(BM$4,1)="S","H","")</f>
        <v/>
      </c>
      <c r="BN10" s="64" t="str">
        <f>IF(AND($C10&lt;=BO$3-1,$D10&gt;=BO$3),IF($H10="",'Color Key'!$C$9,VLOOKUP($H10,'Color Key'!$B$11:$D$17,2,FALSE)),"")&amp;IF(LEFT(BN$4,1)="S","H","")</f>
        <v/>
      </c>
      <c r="BO10" s="64" t="str">
        <f>IF(AND($C10&lt;=BP$3-1,$D10&gt;=BP$3),IF($H10="",'Color Key'!$C$9,VLOOKUP($H10,'Color Key'!$B$11:$D$17,2,FALSE)),"")&amp;IF(LEFT(BO$4,1)="S","H","")</f>
        <v/>
      </c>
      <c r="BP10" s="64" t="str">
        <f>IF(AND($C10&lt;=BQ$3-1,$D10&gt;=BQ$3),IF($H10="",'Color Key'!$C$9,VLOOKUP($H10,'Color Key'!$B$11:$D$17,2,FALSE)),"")&amp;IF(LEFT(BP$4,1)="S","H","")</f>
        <v/>
      </c>
      <c r="BQ10" s="51" t="str">
        <f>IF(AND($C10&lt;=BR$3-1,$D10&gt;=BR$3),IF($H10="",'Color Key'!$C$9,VLOOKUP($H10,'Color Key'!$B$11:$D$17,2,FALSE)),"")&amp;IF(LEFT(BQ$4,1)="S","H","")</f>
        <v/>
      </c>
      <c r="BR10" s="32" t="str">
        <f>IF(AND($C10&lt;=BS$3-1,$D10&gt;=BS$3),IF($H10="",'Color Key'!$C$9,VLOOKUP($H10,'Color Key'!$B$11:$D$17,2,FALSE)),"")&amp;IF(LEFT(BR$4,1)="S","H","")</f>
        <v/>
      </c>
      <c r="BS10" s="32" t="str">
        <f>IF(AND($C10&lt;=BT$3-1,$D10&gt;=BT$3),IF($H10="",'Color Key'!$C$9,VLOOKUP($H10,'Color Key'!$B$11:$D$17,2,FALSE)),"")&amp;IF(LEFT(BS$4,1)="S","H","")</f>
        <v/>
      </c>
      <c r="BT10" s="32" t="str">
        <f>IF(AND($C10&lt;=BU$3-1,$D10&gt;=BU$3),IF($H10="",'Color Key'!$C$9,VLOOKUP($H10,'Color Key'!$B$11:$D$17,2,FALSE)),"")&amp;IF(LEFT(BT$4,1)="S","H","")</f>
        <v/>
      </c>
    </row>
    <row r="11" spans="1:72" ht="13">
      <c r="A11" s="65"/>
      <c r="C11" s="89">
        <f>D10</f>
        <v>42616</v>
      </c>
      <c r="D11" s="89">
        <f>C11+21</f>
        <v>42637</v>
      </c>
      <c r="E11" s="67"/>
      <c r="F11" s="67"/>
      <c r="G11" s="67"/>
      <c r="H11" s="95" t="s">
        <v>17</v>
      </c>
      <c r="I11" s="67"/>
      <c r="J11" s="68"/>
      <c r="K11" s="68"/>
      <c r="L11" s="92" t="s">
        <v>25</v>
      </c>
      <c r="S11" s="51" t="str">
        <f>IF(AND($C11&lt;=T$3-1,$D11&gt;=T$3),IF($H11="",'Color Key'!$C$9,VLOOKUP($H11,'Color Key'!$B$11:$D$17,2,FALSE)),"")&amp;IF(LEFT(S$4,1)="S","H","")</f>
        <v/>
      </c>
      <c r="T11" s="32" t="str">
        <f>IF(AND($C11&lt;=U$3-1,$D11&gt;=U$3),IF($H11="",'Color Key'!$C$9,VLOOKUP($H11,'Color Key'!$B$11:$D$17,2,FALSE)),"")&amp;IF(LEFT(T$4,1)="S","H","")</f>
        <v/>
      </c>
      <c r="U11" s="32" t="str">
        <f>IF(AND($C11&lt;=V$3-1,$D11&gt;=V$3),IF($H11="",'Color Key'!$C$9,VLOOKUP($H11,'Color Key'!$B$11:$D$17,2,FALSE)),"")&amp;IF(LEFT(U$4,1)="S","H","")</f>
        <v/>
      </c>
      <c r="V11" s="32" t="str">
        <f>IF(AND($C11&lt;=W$3-1,$D11&gt;=W$3),IF($H11="",'Color Key'!$C$9,VLOOKUP($H11,'Color Key'!$B$11:$D$17,2,FALSE)),"")&amp;IF(LEFT(V$4,1)="S","H","")</f>
        <v/>
      </c>
      <c r="W11" s="32" t="str">
        <f>IF(AND($C11&lt;=X$3-1,$D11&gt;=X$3),IF($H11="",'Color Key'!$C$9,VLOOKUP($H11,'Color Key'!$B$11:$D$17,2,FALSE)),"")&amp;IF(LEFT(W$4,1)="S","H","")</f>
        <v>H</v>
      </c>
      <c r="X11" s="32" t="str">
        <f>IF(AND($C11&lt;=Y$3-1,$D11&gt;=Y$3),IF($H11="",'Color Key'!$C$9,VLOOKUP($H11,'Color Key'!$B$11:$D$17,2,FALSE)),"")&amp;IF(LEFT(X$4,1)="S","H","")</f>
        <v>H</v>
      </c>
      <c r="Y11" s="32" t="str">
        <f>IF(AND($C11&lt;=Z$3-1,$D11&gt;=Z$3),IF($H11="",'Color Key'!$C$9,VLOOKUP($H11,'Color Key'!$B$11:$D$17,2,FALSE)),"")&amp;IF(LEFT(Y$4,1)="S","H","")</f>
        <v/>
      </c>
      <c r="Z11" s="32" t="str">
        <f>IF(AND($C11&lt;=AA$3-1,$D11&gt;=AA$3),IF($H11="",'Color Key'!$C$9,VLOOKUP($H11,'Color Key'!$B$11:$D$17,2,FALSE)),"")&amp;IF(LEFT(Z$4,1)="S","H","")</f>
        <v/>
      </c>
      <c r="AA11" s="32" t="str">
        <f>IF(AND($C11&lt;=AB$3-1,$D11&gt;=AB$3),IF($H11="",'Color Key'!$C$9,VLOOKUP($H11,'Color Key'!$B$11:$D$17,2,FALSE)),"")&amp;IF(LEFT(AA$4,1)="S","H","")</f>
        <v/>
      </c>
      <c r="AB11" s="32" t="str">
        <f>IF(AND($C11&lt;=AC$3-1,$D11&gt;=AC$3),IF($H11="",'Color Key'!$C$9,VLOOKUP($H11,'Color Key'!$B$11:$D$17,2,FALSE)),"")&amp;IF(LEFT(AB$4,1)="S","H","")</f>
        <v/>
      </c>
      <c r="AC11" s="32" t="str">
        <f>IF(AND($C11&lt;=AD$3-1,$D11&gt;=AD$3),IF($H11="",'Color Key'!$C$9,VLOOKUP($H11,'Color Key'!$B$11:$D$17,2,FALSE)),"")&amp;IF(LEFT(AC$4,1)="S","H","")</f>
        <v/>
      </c>
      <c r="AD11" s="32" t="str">
        <f>IF(AND($C11&lt;=AE$3-1,$D11&gt;=AE$3),IF($H11="",'Color Key'!$C$9,VLOOKUP($H11,'Color Key'!$B$11:$D$17,2,FALSE)),"")&amp;IF(LEFT(AD$4,1)="S","H","")</f>
        <v>H</v>
      </c>
      <c r="AE11" s="32" t="str">
        <f>IF(AND($C11&lt;=AF$3-1,$D11&gt;=AF$3),IF($H11="",'Color Key'!$C$9,VLOOKUP($H11,'Color Key'!$B$11:$D$17,2,FALSE)),"")&amp;IF(LEFT(AE$4,1)="S","H","")</f>
        <v>H</v>
      </c>
      <c r="AF11" s="32" t="str">
        <f>IF(AND($C11&lt;=AG$3-1,$D11&gt;=AG$3),IF($H11="",'Color Key'!$C$9,VLOOKUP($H11,'Color Key'!$B$11:$D$17,2,FALSE)),"")&amp;IF(LEFT(AF$4,1)="S","H","")</f>
        <v/>
      </c>
      <c r="AG11" s="32" t="str">
        <f>IF(AND($C11&lt;=AH$3-1,$D11&gt;=AH$3),IF($H11="",'Color Key'!$C$9,VLOOKUP($H11,'Color Key'!$B$11:$D$17,2,FALSE)),"")&amp;IF(LEFT(AG$4,1)="S","H","")</f>
        <v/>
      </c>
      <c r="AH11" s="32" t="str">
        <f>IF(AND($C11&lt;=AI$3-1,$D11&gt;=AI$3),IF($H11="",'Color Key'!$C$9,VLOOKUP($H11,'Color Key'!$B$11:$D$17,2,FALSE)),"")&amp;IF(LEFT(AH$4,1)="S","H","")</f>
        <v/>
      </c>
      <c r="AI11" s="32" t="str">
        <f>IF(AND($C11&lt;=AJ$3-1,$D11&gt;=AJ$3),IF($H11="",'Color Key'!$C$9,VLOOKUP($H11,'Color Key'!$B$11:$D$17,2,FALSE)),"")&amp;IF(LEFT(AI$4,1)="S","H","")</f>
        <v/>
      </c>
      <c r="AJ11" s="32" t="str">
        <f>IF(AND($C11&lt;=AK$3-1,$D11&gt;=AK$3),IF($H11="",'Color Key'!$C$9,VLOOKUP($H11,'Color Key'!$B$11:$D$17,2,FALSE)),"")&amp;IF(LEFT(AJ$4,1)="S","H","")</f>
        <v/>
      </c>
      <c r="AK11" s="32" t="str">
        <f>IF(AND($C11&lt;=AL$3-1,$D11&gt;=AL$3),IF($H11="",'Color Key'!$C$9,VLOOKUP($H11,'Color Key'!$B$11:$D$17,2,FALSE)),"")&amp;IF(LEFT(AK$4,1)="S","H","")</f>
        <v>H</v>
      </c>
      <c r="AL11" s="32" t="str">
        <f>IF(AND($C11&lt;=AM$3-1,$D11&gt;=AM$3),IF($H11="",'Color Key'!$C$9,VLOOKUP($H11,'Color Key'!$B$11:$D$17,2,FALSE)),"")&amp;IF(LEFT(AL$4,1)="S","H","")</f>
        <v>H</v>
      </c>
      <c r="AM11" s="32" t="str">
        <f>IF(AND($C11&lt;=AN$3-1,$D11&gt;=AN$3),IF($H11="",'Color Key'!$C$9,VLOOKUP($H11,'Color Key'!$B$11:$D$17,2,FALSE)),"")&amp;IF(LEFT(AM$4,1)="S","H","")</f>
        <v/>
      </c>
      <c r="AN11" s="32" t="str">
        <f>IF(AND($C11&lt;=AO$3-1,$D11&gt;=AO$3),IF($H11="",'Color Key'!$C$9,VLOOKUP($H11,'Color Key'!$B$11:$D$17,2,FALSE)),"")&amp;IF(LEFT(AN$4,1)="S","H","")</f>
        <v/>
      </c>
      <c r="AO11" s="32" t="str">
        <f>IF(AND($C11&lt;=AP$3-1,$D11&gt;=AP$3),IF($H11="",'Color Key'!$C$9,VLOOKUP($H11,'Color Key'!$B$11:$D$17,2,FALSE)),"")&amp;IF(LEFT(AO$4,1)="S","H","")</f>
        <v/>
      </c>
      <c r="AP11" s="32" t="str">
        <f>IF(AND($C11&lt;=AQ$3-1,$D11&gt;=AQ$3),IF($H11="",'Color Key'!$C$9,VLOOKUP($H11,'Color Key'!$B$11:$D$17,2,FALSE)),"")&amp;IF(LEFT(AP$4,1)="S","H","")</f>
        <v/>
      </c>
      <c r="AQ11" s="32" t="str">
        <f>IF(AND($C11&lt;=AR$3-1,$D11&gt;=AR$3),IF($H11="",'Color Key'!$C$9,VLOOKUP($H11,'Color Key'!$B$11:$D$17,2,FALSE)),"")&amp;IF(LEFT(AQ$4,1)="S","H","")</f>
        <v/>
      </c>
      <c r="AR11" s="32" t="str">
        <f>IF(AND($C11&lt;=AS$3-1,$D11&gt;=AS$3),IF($H11="",'Color Key'!$C$9,VLOOKUP($H11,'Color Key'!$B$11:$D$17,2,FALSE)),"")&amp;IF(LEFT(AR$4,1)="S","H","")</f>
        <v>H</v>
      </c>
      <c r="AS11" s="32" t="str">
        <f>IF(AND($C11&lt;=AT$3-1,$D11&gt;=AT$3),IF($H11="",'Color Key'!$C$9,VLOOKUP($H11,'Color Key'!$B$11:$D$17,2,FALSE)),"")&amp;IF(LEFT(AS$4,1)="S","H","")</f>
        <v>H</v>
      </c>
      <c r="AT11" s="62" t="str">
        <f>IF(AND($C11&lt;=AU$3-1,$D11&gt;=AU$3),IF($H11="",'Color Key'!$C$9,VLOOKUP($H11,'Color Key'!$B$11:$D$17,2,FALSE)),"")&amp;IF(LEFT(AT$4,1)="S","H","")</f>
        <v>blue</v>
      </c>
      <c r="AU11" s="123" t="str">
        <f>IF(AND($C11&lt;=AV$3-1,$D11&gt;=AV$3),IF($H11="",'Color Key'!$C$9,VLOOKUP($H11,'Color Key'!$B$11:$D$17,2,FALSE)),"")&amp;IF(LEFT(AU$4,1)="S","H","")</f>
        <v>blue</v>
      </c>
      <c r="AV11" s="64" t="str">
        <f>IF(AND($C11&lt;=AW$3-1,$D11&gt;=AW$3),IF($H11="",'Color Key'!$C$9,VLOOKUP($H11,'Color Key'!$B$11:$D$17,2,FALSE)),"")&amp;IF(LEFT(AV$4,1)="S","H","")</f>
        <v>blue</v>
      </c>
      <c r="AW11" s="64" t="str">
        <f>IF(AND($C11&lt;=AX$3-1,$D11&gt;=AX$3),IF($H11="",'Color Key'!$C$9,VLOOKUP($H11,'Color Key'!$B$11:$D$17,2,FALSE)),"")&amp;IF(LEFT(AW$4,1)="S","H","")</f>
        <v/>
      </c>
      <c r="AX11" s="64" t="str">
        <f>IF(AND($C11&lt;=AY$3-1,$D11&gt;=AY$3),IF($H11="",'Color Key'!$C$9,VLOOKUP($H11,'Color Key'!$B$11:$D$17,2,FALSE)),"")&amp;IF(LEFT(AX$4,1)="S","H","")</f>
        <v/>
      </c>
      <c r="AY11" s="42" t="str">
        <f>IF(AND($C11&lt;=AZ$3-1,$D11&gt;=AZ$3),IF($H11="",'Color Key'!$C$9,VLOOKUP($H11,'Color Key'!$B$11:$D$17,2,FALSE)),"")&amp;IF(LEFT(AY$4,1)="S","H","")</f>
        <v/>
      </c>
      <c r="AZ11" s="32" t="str">
        <f>IF(AND($C11&lt;=BA$3-1,$D11&gt;=BA$3),IF($H11="",'Color Key'!$C$9,VLOOKUP($H11,'Color Key'!$B$11:$D$17,2,FALSE)),"")&amp;IF(LEFT(AZ$4,1)="S","H","")</f>
        <v/>
      </c>
      <c r="BA11" s="32" t="str">
        <f>IF(AND($C11&lt;=BB$3-1,$D11&gt;=BB$3),IF($H11="",'Color Key'!$C$9,VLOOKUP($H11,'Color Key'!$B$11:$D$17,2,FALSE)),"")&amp;IF(LEFT(BA$4,1)="S","H","")</f>
        <v/>
      </c>
      <c r="BB11" s="32" t="str">
        <f>IF(AND($C11&lt;=BC$3-1,$D11&gt;=BC$3),IF($H11="",'Color Key'!$C$9,VLOOKUP($H11,'Color Key'!$B$11:$D$17,2,FALSE)),"")&amp;IF(LEFT(BB$4,1)="S","H","")</f>
        <v/>
      </c>
      <c r="BC11" s="52" t="str">
        <f>IF(AND($C11&lt;=BD$3-1,$D11&gt;=BD$3),IF($H11="",'Color Key'!$C$9,VLOOKUP($H11,'Color Key'!$B$11:$D$17,2,FALSE)),"")&amp;IF(LEFT(BC$4,1)="S","H","")</f>
        <v/>
      </c>
      <c r="BD11" s="64" t="str">
        <f>IF(AND($C11&lt;=BE$3-1,$D11&gt;=BE$3),IF($H11="",'Color Key'!$C$9,VLOOKUP($H11,'Color Key'!$B$11:$D$17,2,FALSE)),"")&amp;IF(LEFT(BD$4,1)="S","H","")</f>
        <v/>
      </c>
      <c r="BE11" s="64" t="str">
        <f>IF(AND($C11&lt;=BF$3-1,$D11&gt;=BF$3),IF($H11="",'Color Key'!$C$9,VLOOKUP($H11,'Color Key'!$B$11:$D$17,2,FALSE)),"")&amp;IF(LEFT(BE$4,1)="S","H","")</f>
        <v/>
      </c>
      <c r="BF11" s="64" t="str">
        <f>IF(AND($C11&lt;=BG$3-1,$D11&gt;=BG$3),IF($H11="",'Color Key'!$C$9,VLOOKUP($H11,'Color Key'!$B$11:$D$17,2,FALSE)),"")&amp;IF(LEFT(BF$4,1)="S","H","")</f>
        <v/>
      </c>
      <c r="BG11" s="64" t="str">
        <f>IF(AND($C11&lt;=BH$3-1,$D11&gt;=BH$3),IF($H11="",'Color Key'!$C$9,VLOOKUP($H11,'Color Key'!$B$11:$D$17,2,FALSE)),"")&amp;IF(LEFT(BG$4,1)="S","H","")</f>
        <v/>
      </c>
      <c r="BH11" s="51" t="str">
        <f>IF(AND($C11&lt;=BI$3-1,$D11&gt;=BI$3),IF($H11="",'Color Key'!$C$9,VLOOKUP($H11,'Color Key'!$B$11:$D$17,2,FALSE)),"")&amp;IF(LEFT(BH$4,1)="S","H","")</f>
        <v/>
      </c>
      <c r="BI11" s="32" t="str">
        <f>IF(AND($C11&lt;=BJ$3-1,$D11&gt;=BJ$3),IF($H11="",'Color Key'!$C$9,VLOOKUP($H11,'Color Key'!$B$11:$D$17,2,FALSE)),"")&amp;IF(LEFT(BI$4,1)="S","H","")</f>
        <v/>
      </c>
      <c r="BJ11" s="32" t="str">
        <f>IF(AND($C11&lt;=BK$3-1,$D11&gt;=BK$3),IF($H11="",'Color Key'!$C$9,VLOOKUP($H11,'Color Key'!$B$11:$D$17,2,FALSE)),"")&amp;IF(LEFT(BJ$4,1)="S","H","")</f>
        <v/>
      </c>
      <c r="BK11" s="52" t="str">
        <f>IF(AND($C11&lt;=BL$3-1,$D11&gt;=BL$3),IF($H11="",'Color Key'!$C$9,VLOOKUP($H11,'Color Key'!$B$11:$D$17,2,FALSE)),"")&amp;IF(LEFT(BK$4,1)="S","H","")</f>
        <v/>
      </c>
      <c r="BL11" s="64" t="str">
        <f>IF(AND($C11&lt;=BM$3-1,$D11&gt;=BM$3),IF($H11="",'Color Key'!$C$9,VLOOKUP($H11,'Color Key'!$B$11:$D$17,2,FALSE)),"")&amp;IF(LEFT(BL$4,1)="S","H","")</f>
        <v/>
      </c>
      <c r="BM11" s="64" t="str">
        <f>IF(AND($C11&lt;=BN$3-1,$D11&gt;=BN$3),IF($H11="",'Color Key'!$C$9,VLOOKUP($H11,'Color Key'!$B$11:$D$17,2,FALSE)),"")&amp;IF(LEFT(BM$4,1)="S","H","")</f>
        <v/>
      </c>
      <c r="BN11" s="64" t="str">
        <f>IF(AND($C11&lt;=BO$3-1,$D11&gt;=BO$3),IF($H11="",'Color Key'!$C$9,VLOOKUP($H11,'Color Key'!$B$11:$D$17,2,FALSE)),"")&amp;IF(LEFT(BN$4,1)="S","H","")</f>
        <v/>
      </c>
      <c r="BO11" s="64" t="str">
        <f>IF(AND($C11&lt;=BP$3-1,$D11&gt;=BP$3),IF($H11="",'Color Key'!$C$9,VLOOKUP($H11,'Color Key'!$B$11:$D$17,2,FALSE)),"")&amp;IF(LEFT(BO$4,1)="S","H","")</f>
        <v/>
      </c>
      <c r="BP11" s="64" t="str">
        <f>IF(AND($C11&lt;=BQ$3-1,$D11&gt;=BQ$3),IF($H11="",'Color Key'!$C$9,VLOOKUP($H11,'Color Key'!$B$11:$D$17,2,FALSE)),"")&amp;IF(LEFT(BP$4,1)="S","H","")</f>
        <v/>
      </c>
      <c r="BQ11" s="51" t="str">
        <f>IF(AND($C11&lt;=BR$3-1,$D11&gt;=BR$3),IF($H11="",'Color Key'!$C$9,VLOOKUP($H11,'Color Key'!$B$11:$D$17,2,FALSE)),"")&amp;IF(LEFT(BQ$4,1)="S","H","")</f>
        <v/>
      </c>
      <c r="BR11" s="32" t="str">
        <f>IF(AND($C11&lt;=BS$3-1,$D11&gt;=BS$3),IF($H11="",'Color Key'!$C$9,VLOOKUP($H11,'Color Key'!$B$11:$D$17,2,FALSE)),"")&amp;IF(LEFT(BR$4,1)="S","H","")</f>
        <v/>
      </c>
      <c r="BS11" s="32" t="str">
        <f>IF(AND($C11&lt;=BT$3-1,$D11&gt;=BT$3),IF($H11="",'Color Key'!$C$9,VLOOKUP($H11,'Color Key'!$B$11:$D$17,2,FALSE)),"")&amp;IF(LEFT(BS$4,1)="S","H","")</f>
        <v/>
      </c>
      <c r="BT11" s="32" t="str">
        <f>IF(AND($C11&lt;=BU$3-1,$D11&gt;=BU$3),IF($H11="",'Color Key'!$C$9,VLOOKUP($H11,'Color Key'!$B$11:$D$17,2,FALSE)),"")&amp;IF(LEFT(BT$4,1)="S","H","")</f>
        <v/>
      </c>
    </row>
    <row r="12" spans="1:72" ht="16">
      <c r="A12" s="93"/>
      <c r="C12" s="67"/>
      <c r="D12" s="91"/>
      <c r="E12" s="67"/>
      <c r="F12" s="67"/>
      <c r="G12" s="67"/>
      <c r="H12" s="91"/>
      <c r="I12" s="67"/>
      <c r="J12" s="124"/>
      <c r="K12" s="74" t="s">
        <v>27</v>
      </c>
      <c r="L12" s="97"/>
      <c r="S12" s="51" t="str">
        <f>IF(AND($C12&lt;=T$3-1,$D12&gt;=T$3),IF($H12="",'Color Key'!$C$9,VLOOKUP($H12,'Color Key'!$B$11:$D$17,2,FALSE)),"")&amp;IF(LEFT(S$4,1)="S","H","")</f>
        <v/>
      </c>
      <c r="T12" s="32" t="str">
        <f>IF(AND($C12&lt;=U$3-1,$D12&gt;=U$3),IF($H12="",'Color Key'!$C$9,VLOOKUP($H12,'Color Key'!$B$11:$D$17,2,FALSE)),"")&amp;IF(LEFT(T$4,1)="S","H","")</f>
        <v/>
      </c>
      <c r="U12" s="32" t="str">
        <f>IF(AND($C12&lt;=V$3-1,$D12&gt;=V$3),IF($H12="",'Color Key'!$C$9,VLOOKUP($H12,'Color Key'!$B$11:$D$17,2,FALSE)),"")&amp;IF(LEFT(U$4,1)="S","H","")</f>
        <v/>
      </c>
      <c r="V12" s="32" t="str">
        <f>IF(AND($C12&lt;=W$3-1,$D12&gt;=W$3),IF($H12="",'Color Key'!$C$9,VLOOKUP($H12,'Color Key'!$B$11:$D$17,2,FALSE)),"")&amp;IF(LEFT(V$4,1)="S","H","")</f>
        <v/>
      </c>
      <c r="W12" s="32" t="str">
        <f>IF(AND($C12&lt;=X$3-1,$D12&gt;=X$3),IF($H12="",'Color Key'!$C$9,VLOOKUP($H12,'Color Key'!$B$11:$D$17,2,FALSE)),"")&amp;IF(LEFT(W$4,1)="S","H","")</f>
        <v>H</v>
      </c>
      <c r="X12" s="32" t="str">
        <f>IF(AND($C12&lt;=Y$3-1,$D12&gt;=Y$3),IF($H12="",'Color Key'!$C$9,VLOOKUP($H12,'Color Key'!$B$11:$D$17,2,FALSE)),"")&amp;IF(LEFT(X$4,1)="S","H","")</f>
        <v>H</v>
      </c>
      <c r="Y12" s="32" t="str">
        <f>IF(AND($C12&lt;=Z$3-1,$D12&gt;=Z$3),IF($H12="",'Color Key'!$C$9,VLOOKUP($H12,'Color Key'!$B$11:$D$17,2,FALSE)),"")&amp;IF(LEFT(Y$4,1)="S","H","")</f>
        <v/>
      </c>
      <c r="Z12" s="32" t="str">
        <f>IF(AND($C12&lt;=AA$3-1,$D12&gt;=AA$3),IF($H12="",'Color Key'!$C$9,VLOOKUP($H12,'Color Key'!$B$11:$D$17,2,FALSE)),"")&amp;IF(LEFT(Z$4,1)="S","H","")</f>
        <v/>
      </c>
      <c r="AA12" s="32" t="str">
        <f>IF(AND($C12&lt;=AB$3-1,$D12&gt;=AB$3),IF($H12="",'Color Key'!$C$9,VLOOKUP($H12,'Color Key'!$B$11:$D$17,2,FALSE)),"")&amp;IF(LEFT(AA$4,1)="S","H","")</f>
        <v/>
      </c>
      <c r="AB12" s="32" t="str">
        <f>IF(AND($C12&lt;=AC$3-1,$D12&gt;=AC$3),IF($H12="",'Color Key'!$C$9,VLOOKUP($H12,'Color Key'!$B$11:$D$17,2,FALSE)),"")&amp;IF(LEFT(AB$4,1)="S","H","")</f>
        <v/>
      </c>
      <c r="AC12" s="32" t="str">
        <f>IF(AND($C12&lt;=AD$3-1,$D12&gt;=AD$3),IF($H12="",'Color Key'!$C$9,VLOOKUP($H12,'Color Key'!$B$11:$D$17,2,FALSE)),"")&amp;IF(LEFT(AC$4,1)="S","H","")</f>
        <v/>
      </c>
      <c r="AD12" s="32" t="str">
        <f>IF(AND($C12&lt;=AE$3-1,$D12&gt;=AE$3),IF($H12="",'Color Key'!$C$9,VLOOKUP($H12,'Color Key'!$B$11:$D$17,2,FALSE)),"")&amp;IF(LEFT(AD$4,1)="S","H","")</f>
        <v>H</v>
      </c>
      <c r="AE12" s="32" t="str">
        <f>IF(AND($C12&lt;=AF$3-1,$D12&gt;=AF$3),IF($H12="",'Color Key'!$C$9,VLOOKUP($H12,'Color Key'!$B$11:$D$17,2,FALSE)),"")&amp;IF(LEFT(AE$4,1)="S","H","")</f>
        <v>H</v>
      </c>
      <c r="AF12" s="32" t="str">
        <f>IF(AND($C12&lt;=AG$3-1,$D12&gt;=AG$3),IF($H12="",'Color Key'!$C$9,VLOOKUP($H12,'Color Key'!$B$11:$D$17,2,FALSE)),"")&amp;IF(LEFT(AF$4,1)="S","H","")</f>
        <v/>
      </c>
      <c r="AG12" s="32" t="str">
        <f>IF(AND($C12&lt;=AH$3-1,$D12&gt;=AH$3),IF($H12="",'Color Key'!$C$9,VLOOKUP($H12,'Color Key'!$B$11:$D$17,2,FALSE)),"")&amp;IF(LEFT(AG$4,1)="S","H","")</f>
        <v/>
      </c>
      <c r="AH12" s="32" t="str">
        <f>IF(AND($C12&lt;=AI$3-1,$D12&gt;=AI$3),IF($H12="",'Color Key'!$C$9,VLOOKUP($H12,'Color Key'!$B$11:$D$17,2,FALSE)),"")&amp;IF(LEFT(AH$4,1)="S","H","")</f>
        <v/>
      </c>
      <c r="AI12" s="32" t="str">
        <f>IF(AND($C12&lt;=AJ$3-1,$D12&gt;=AJ$3),IF($H12="",'Color Key'!$C$9,VLOOKUP($H12,'Color Key'!$B$11:$D$17,2,FALSE)),"")&amp;IF(LEFT(AI$4,1)="S","H","")</f>
        <v/>
      </c>
      <c r="AJ12" s="32" t="str">
        <f>IF(AND($C12&lt;=AK$3-1,$D12&gt;=AK$3),IF($H12="",'Color Key'!$C$9,VLOOKUP($H12,'Color Key'!$B$11:$D$17,2,FALSE)),"")&amp;IF(LEFT(AJ$4,1)="S","H","")</f>
        <v/>
      </c>
      <c r="AK12" s="32" t="str">
        <f>IF(AND($C12&lt;=AL$3-1,$D12&gt;=AL$3),IF($H12="",'Color Key'!$C$9,VLOOKUP($H12,'Color Key'!$B$11:$D$17,2,FALSE)),"")&amp;IF(LEFT(AK$4,1)="S","H","")</f>
        <v>H</v>
      </c>
      <c r="AL12" s="32" t="str">
        <f>IF(AND($C12&lt;=AM$3-1,$D12&gt;=AM$3),IF($H12="",'Color Key'!$C$9,VLOOKUP($H12,'Color Key'!$B$11:$D$17,2,FALSE)),"")&amp;IF(LEFT(AL$4,1)="S","H","")</f>
        <v>H</v>
      </c>
      <c r="AM12" s="32" t="str">
        <f>IF(AND($C12&lt;=AN$3-1,$D12&gt;=AN$3),IF($H12="",'Color Key'!$C$9,VLOOKUP($H12,'Color Key'!$B$11:$D$17,2,FALSE)),"")&amp;IF(LEFT(AM$4,1)="S","H","")</f>
        <v/>
      </c>
      <c r="AN12" s="32" t="str">
        <f>IF(AND($C12&lt;=AO$3-1,$D12&gt;=AO$3),IF($H12="",'Color Key'!$C$9,VLOOKUP($H12,'Color Key'!$B$11:$D$17,2,FALSE)),"")&amp;IF(LEFT(AN$4,1)="S","H","")</f>
        <v/>
      </c>
      <c r="AO12" s="32" t="str">
        <f>IF(AND($C12&lt;=AP$3-1,$D12&gt;=AP$3),IF($H12="",'Color Key'!$C$9,VLOOKUP($H12,'Color Key'!$B$11:$D$17,2,FALSE)),"")&amp;IF(LEFT(AO$4,1)="S","H","")</f>
        <v/>
      </c>
      <c r="AP12" s="32" t="str">
        <f>IF(AND($C12&lt;=AQ$3-1,$D12&gt;=AQ$3),IF($H12="",'Color Key'!$C$9,VLOOKUP($H12,'Color Key'!$B$11:$D$17,2,FALSE)),"")&amp;IF(LEFT(AP$4,1)="S","H","")</f>
        <v/>
      </c>
      <c r="AQ12" s="32" t="str">
        <f>IF(AND($C12&lt;=AR$3-1,$D12&gt;=AR$3),IF($H12="",'Color Key'!$C$9,VLOOKUP($H12,'Color Key'!$B$11:$D$17,2,FALSE)),"")&amp;IF(LEFT(AQ$4,1)="S","H","")</f>
        <v/>
      </c>
      <c r="AR12" s="32" t="str">
        <f>IF(AND($C12&lt;=AS$3-1,$D12&gt;=AS$3),IF($H12="",'Color Key'!$C$9,VLOOKUP($H12,'Color Key'!$B$11:$D$17,2,FALSE)),"")&amp;IF(LEFT(AR$4,1)="S","H","")</f>
        <v>H</v>
      </c>
      <c r="AS12" s="32" t="str">
        <f>IF(AND($C12&lt;=AT$3-1,$D12&gt;=AT$3),IF($H12="",'Color Key'!$C$9,VLOOKUP($H12,'Color Key'!$B$11:$D$17,2,FALSE)),"")&amp;IF(LEFT(AS$4,1)="S","H","")</f>
        <v>H</v>
      </c>
      <c r="AT12" s="62" t="str">
        <f>IF(AND($C12&lt;=AU$3-1,$D12&gt;=AU$3),IF($H12="",'Color Key'!$C$9,VLOOKUP($H12,'Color Key'!$B$11:$D$17,2,FALSE)),"")&amp;IF(LEFT(AT$4,1)="S","H","")</f>
        <v/>
      </c>
      <c r="AU12" s="123" t="str">
        <f>IF(AND($C12&lt;=AV$3-1,$D12&gt;=AV$3),IF($H12="",'Color Key'!$C$9,VLOOKUP($H12,'Color Key'!$B$11:$D$17,2,FALSE)),"")&amp;IF(LEFT(AU$4,1)="S","H","")</f>
        <v/>
      </c>
      <c r="AV12" s="64" t="str">
        <f>IF(AND($C12&lt;=AW$3-1,$D12&gt;=AW$3),IF($H12="",'Color Key'!$C$9,VLOOKUP($H12,'Color Key'!$B$11:$D$17,2,FALSE)),"")&amp;IF(LEFT(AV$4,1)="S","H","")</f>
        <v/>
      </c>
      <c r="AW12" s="64" t="str">
        <f>IF(AND($C12&lt;=AX$3-1,$D12&gt;=AX$3),IF($H12="",'Color Key'!$C$9,VLOOKUP($H12,'Color Key'!$B$11:$D$17,2,FALSE)),"")&amp;IF(LEFT(AW$4,1)="S","H","")</f>
        <v/>
      </c>
      <c r="AX12" s="64" t="str">
        <f>IF(AND($C12&lt;=AY$3-1,$D12&gt;=AY$3),IF($H12="",'Color Key'!$C$9,VLOOKUP($H12,'Color Key'!$B$11:$D$17,2,FALSE)),"")&amp;IF(LEFT(AX$4,1)="S","H","")</f>
        <v/>
      </c>
      <c r="AY12" s="42" t="str">
        <f>IF(AND($C12&lt;=AZ$3-1,$D12&gt;=AZ$3),IF($H12="",'Color Key'!$C$9,VLOOKUP($H12,'Color Key'!$B$11:$D$17,2,FALSE)),"")&amp;IF(LEFT(AY$4,1)="S","H","")</f>
        <v/>
      </c>
      <c r="AZ12" s="32" t="str">
        <f>IF(AND($C12&lt;=BA$3-1,$D12&gt;=BA$3),IF($H12="",'Color Key'!$C$9,VLOOKUP($H12,'Color Key'!$B$11:$D$17,2,FALSE)),"")&amp;IF(LEFT(AZ$4,1)="S","H","")</f>
        <v/>
      </c>
      <c r="BA12" s="32" t="str">
        <f>IF(AND($C12&lt;=BB$3-1,$D12&gt;=BB$3),IF($H12="",'Color Key'!$C$9,VLOOKUP($H12,'Color Key'!$B$11:$D$17,2,FALSE)),"")&amp;IF(LEFT(BA$4,1)="S","H","")</f>
        <v/>
      </c>
      <c r="BB12" s="32" t="str">
        <f>IF(AND($C12&lt;=BC$3-1,$D12&gt;=BC$3),IF($H12="",'Color Key'!$C$9,VLOOKUP($H12,'Color Key'!$B$11:$D$17,2,FALSE)),"")&amp;IF(LEFT(BB$4,1)="S","H","")</f>
        <v/>
      </c>
      <c r="BC12" s="52" t="str">
        <f>IF(AND($C12&lt;=BD$3-1,$D12&gt;=BD$3),IF($H12="",'Color Key'!$C$9,VLOOKUP($H12,'Color Key'!$B$11:$D$17,2,FALSE)),"")&amp;IF(LEFT(BC$4,1)="S","H","")</f>
        <v/>
      </c>
      <c r="BD12" s="64" t="str">
        <f>IF(AND($C12&lt;=BE$3-1,$D12&gt;=BE$3),IF($H12="",'Color Key'!$C$9,VLOOKUP($H12,'Color Key'!$B$11:$D$17,2,FALSE)),"")&amp;IF(LEFT(BD$4,1)="S","H","")</f>
        <v/>
      </c>
      <c r="BE12" s="64" t="str">
        <f>IF(AND($C12&lt;=BF$3-1,$D12&gt;=BF$3),IF($H12="",'Color Key'!$C$9,VLOOKUP($H12,'Color Key'!$B$11:$D$17,2,FALSE)),"")&amp;IF(LEFT(BE$4,1)="S","H","")</f>
        <v/>
      </c>
      <c r="BF12" s="64" t="str">
        <f>IF(AND($C12&lt;=BG$3-1,$D12&gt;=BG$3),IF($H12="",'Color Key'!$C$9,VLOOKUP($H12,'Color Key'!$B$11:$D$17,2,FALSE)),"")&amp;IF(LEFT(BF$4,1)="S","H","")</f>
        <v/>
      </c>
      <c r="BG12" s="64" t="str">
        <f>IF(AND($C12&lt;=BH$3-1,$D12&gt;=BH$3),IF($H12="",'Color Key'!$C$9,VLOOKUP($H12,'Color Key'!$B$11:$D$17,2,FALSE)),"")&amp;IF(LEFT(BG$4,1)="S","H","")</f>
        <v/>
      </c>
      <c r="BH12" s="51" t="str">
        <f>IF(AND($C12&lt;=BI$3-1,$D12&gt;=BI$3),IF($H12="",'Color Key'!$C$9,VLOOKUP($H12,'Color Key'!$B$11:$D$17,2,FALSE)),"")&amp;IF(LEFT(BH$4,1)="S","H","")</f>
        <v/>
      </c>
      <c r="BI12" s="32" t="str">
        <f>IF(AND($C12&lt;=BJ$3-1,$D12&gt;=BJ$3),IF($H12="",'Color Key'!$C$9,VLOOKUP($H12,'Color Key'!$B$11:$D$17,2,FALSE)),"")&amp;IF(LEFT(BI$4,1)="S","H","")</f>
        <v/>
      </c>
      <c r="BJ12" s="32" t="str">
        <f>IF(AND($C12&lt;=BK$3-1,$D12&gt;=BK$3),IF($H12="",'Color Key'!$C$9,VLOOKUP($H12,'Color Key'!$B$11:$D$17,2,FALSE)),"")&amp;IF(LEFT(BJ$4,1)="S","H","")</f>
        <v/>
      </c>
      <c r="BK12" s="52" t="str">
        <f>IF(AND($C12&lt;=BL$3-1,$D12&gt;=BL$3),IF($H12="",'Color Key'!$C$9,VLOOKUP($H12,'Color Key'!$B$11:$D$17,2,FALSE)),"")&amp;IF(LEFT(BK$4,1)="S","H","")</f>
        <v/>
      </c>
      <c r="BL12" s="64" t="str">
        <f>IF(AND($C12&lt;=BM$3-1,$D12&gt;=BM$3),IF($H12="",'Color Key'!$C$9,VLOOKUP($H12,'Color Key'!$B$11:$D$17,2,FALSE)),"")&amp;IF(LEFT(BL$4,1)="S","H","")</f>
        <v/>
      </c>
      <c r="BM12" s="64" t="str">
        <f>IF(AND($C12&lt;=BN$3-1,$D12&gt;=BN$3),IF($H12="",'Color Key'!$C$9,VLOOKUP($H12,'Color Key'!$B$11:$D$17,2,FALSE)),"")&amp;IF(LEFT(BM$4,1)="S","H","")</f>
        <v/>
      </c>
      <c r="BN12" s="64" t="str">
        <f>IF(AND($C12&lt;=BO$3-1,$D12&gt;=BO$3),IF($H12="",'Color Key'!$C$9,VLOOKUP($H12,'Color Key'!$B$11:$D$17,2,FALSE)),"")&amp;IF(LEFT(BN$4,1)="S","H","")</f>
        <v/>
      </c>
      <c r="BO12" s="64" t="str">
        <f>IF(AND($C12&lt;=BP$3-1,$D12&gt;=BP$3),IF($H12="",'Color Key'!$C$9,VLOOKUP($H12,'Color Key'!$B$11:$D$17,2,FALSE)),"")&amp;IF(LEFT(BO$4,1)="S","H","")</f>
        <v/>
      </c>
      <c r="BP12" s="64" t="str">
        <f>IF(AND($C12&lt;=BQ$3-1,$D12&gt;=BQ$3),IF($H12="",'Color Key'!$C$9,VLOOKUP($H12,'Color Key'!$B$11:$D$17,2,FALSE)),"")&amp;IF(LEFT(BP$4,1)="S","H","")</f>
        <v/>
      </c>
      <c r="BQ12" s="51" t="str">
        <f>IF(AND($C12&lt;=BR$3-1,$D12&gt;=BR$3),IF($H12="",'Color Key'!$C$9,VLOOKUP($H12,'Color Key'!$B$11:$D$17,2,FALSE)),"")&amp;IF(LEFT(BQ$4,1)="S","H","")</f>
        <v/>
      </c>
      <c r="BR12" s="32" t="str">
        <f>IF(AND($C12&lt;=BS$3-1,$D12&gt;=BS$3),IF($H12="",'Color Key'!$C$9,VLOOKUP($H12,'Color Key'!$B$11:$D$17,2,FALSE)),"")&amp;IF(LEFT(BR$4,1)="S","H","")</f>
        <v/>
      </c>
      <c r="BS12" s="32" t="str">
        <f>IF(AND($C12&lt;=BT$3-1,$D12&gt;=BT$3),IF($H12="",'Color Key'!$C$9,VLOOKUP($H12,'Color Key'!$B$11:$D$17,2,FALSE)),"")&amp;IF(LEFT(BS$4,1)="S","H","")</f>
        <v/>
      </c>
      <c r="BT12" s="32" t="str">
        <f>IF(AND($C12&lt;=BU$3-1,$D12&gt;=BU$3),IF($H12="",'Color Key'!$C$9,VLOOKUP($H12,'Color Key'!$B$11:$D$17,2,FALSE)),"")&amp;IF(LEFT(BT$4,1)="S","H","")</f>
        <v/>
      </c>
    </row>
    <row r="13" spans="1:72" ht="13">
      <c r="A13" s="65"/>
      <c r="C13" s="89">
        <f>C8</f>
        <v>42583</v>
      </c>
      <c r="D13" s="89">
        <f>C13+10</f>
        <v>42593</v>
      </c>
      <c r="E13" s="67"/>
      <c r="F13" s="67"/>
      <c r="G13" s="67"/>
      <c r="H13" s="95" t="s">
        <v>29</v>
      </c>
      <c r="I13" s="67"/>
      <c r="J13" s="68"/>
      <c r="K13" s="68"/>
      <c r="L13" s="90" t="s">
        <v>50</v>
      </c>
      <c r="S13" s="51" t="str">
        <f>IF(AND($C13&lt;=T$3-1,$D13&gt;=T$3),IF($H13="",'Color Key'!$C$9,VLOOKUP($H13,'Color Key'!$B$11:$D$17,2,FALSE)),"")&amp;IF(LEFT(S$4,1)="S","H","")</f>
        <v>green</v>
      </c>
      <c r="T13" s="32" t="str">
        <f>IF(AND($C13&lt;=U$3-1,$D13&gt;=U$3),IF($H13="",'Color Key'!$C$9,VLOOKUP($H13,'Color Key'!$B$11:$D$17,2,FALSE)),"")&amp;IF(LEFT(T$4,1)="S","H","")</f>
        <v>green</v>
      </c>
      <c r="U13" s="32" t="str">
        <f>IF(AND($C13&lt;=V$3-1,$D13&gt;=V$3),IF($H13="",'Color Key'!$C$9,VLOOKUP($H13,'Color Key'!$B$11:$D$17,2,FALSE)),"")&amp;IF(LEFT(U$4,1)="S","H","")</f>
        <v>green</v>
      </c>
      <c r="V13" s="32" t="str">
        <f>IF(AND($C13&lt;=W$3-1,$D13&gt;=W$3),IF($H13="",'Color Key'!$C$9,VLOOKUP($H13,'Color Key'!$B$11:$D$17,2,FALSE)),"")&amp;IF(LEFT(V$4,1)="S","H","")</f>
        <v>green</v>
      </c>
      <c r="W13" s="32" t="str">
        <f>IF(AND($C13&lt;=X$3-1,$D13&gt;=X$3),IF($H13="",'Color Key'!$C$9,VLOOKUP($H13,'Color Key'!$B$11:$D$17,2,FALSE)),"")&amp;IF(LEFT(W$4,1)="S","H","")</f>
        <v>greenH</v>
      </c>
      <c r="X13" s="32" t="str">
        <f>IF(AND($C13&lt;=Y$3-1,$D13&gt;=Y$3),IF($H13="",'Color Key'!$C$9,VLOOKUP($H13,'Color Key'!$B$11:$D$17,2,FALSE)),"")&amp;IF(LEFT(X$4,1)="S","H","")</f>
        <v>greenH</v>
      </c>
      <c r="Y13" s="32" t="str">
        <f>IF(AND($C13&lt;=Z$3-1,$D13&gt;=Z$3),IF($H13="",'Color Key'!$C$9,VLOOKUP($H13,'Color Key'!$B$11:$D$17,2,FALSE)),"")&amp;IF(LEFT(Y$4,1)="S","H","")</f>
        <v>green</v>
      </c>
      <c r="Z13" s="32" t="str">
        <f>IF(AND($C13&lt;=AA$3-1,$D13&gt;=AA$3),IF($H13="",'Color Key'!$C$9,VLOOKUP($H13,'Color Key'!$B$11:$D$17,2,FALSE)),"")&amp;IF(LEFT(Z$4,1)="S","H","")</f>
        <v>green</v>
      </c>
      <c r="AA13" s="32" t="str">
        <f>IF(AND($C13&lt;=AB$3-1,$D13&gt;=AB$3),IF($H13="",'Color Key'!$C$9,VLOOKUP($H13,'Color Key'!$B$11:$D$17,2,FALSE)),"")&amp;IF(LEFT(AA$4,1)="S","H","")</f>
        <v>green</v>
      </c>
      <c r="AB13" s="32" t="str">
        <f>IF(AND($C13&lt;=AC$3-1,$D13&gt;=AC$3),IF($H13="",'Color Key'!$C$9,VLOOKUP($H13,'Color Key'!$B$11:$D$17,2,FALSE)),"")&amp;IF(LEFT(AB$4,1)="S","H","")</f>
        <v/>
      </c>
      <c r="AC13" s="32" t="str">
        <f>IF(AND($C13&lt;=AD$3-1,$D13&gt;=AD$3),IF($H13="",'Color Key'!$C$9,VLOOKUP($H13,'Color Key'!$B$11:$D$17,2,FALSE)),"")&amp;IF(LEFT(AC$4,1)="S","H","")</f>
        <v/>
      </c>
      <c r="AD13" s="32" t="str">
        <f>IF(AND($C13&lt;=AE$3-1,$D13&gt;=AE$3),IF($H13="",'Color Key'!$C$9,VLOOKUP($H13,'Color Key'!$B$11:$D$17,2,FALSE)),"")&amp;IF(LEFT(AD$4,1)="S","H","")</f>
        <v>H</v>
      </c>
      <c r="AE13" s="32" t="str">
        <f>IF(AND($C13&lt;=AF$3-1,$D13&gt;=AF$3),IF($H13="",'Color Key'!$C$9,VLOOKUP($H13,'Color Key'!$B$11:$D$17,2,FALSE)),"")&amp;IF(LEFT(AE$4,1)="S","H","")</f>
        <v>H</v>
      </c>
      <c r="AF13" s="32" t="str">
        <f>IF(AND($C13&lt;=AG$3-1,$D13&gt;=AG$3),IF($H13="",'Color Key'!$C$9,VLOOKUP($H13,'Color Key'!$B$11:$D$17,2,FALSE)),"")&amp;IF(LEFT(AF$4,1)="S","H","")</f>
        <v/>
      </c>
      <c r="AG13" s="32" t="str">
        <f>IF(AND($C13&lt;=AH$3-1,$D13&gt;=AH$3),IF($H13="",'Color Key'!$C$9,VLOOKUP($H13,'Color Key'!$B$11:$D$17,2,FALSE)),"")&amp;IF(LEFT(AG$4,1)="S","H","")</f>
        <v/>
      </c>
      <c r="AH13" s="32" t="str">
        <f>IF(AND($C13&lt;=AI$3-1,$D13&gt;=AI$3),IF($H13="",'Color Key'!$C$9,VLOOKUP($H13,'Color Key'!$B$11:$D$17,2,FALSE)),"")&amp;IF(LEFT(AH$4,1)="S","H","")</f>
        <v/>
      </c>
      <c r="AI13" s="32" t="str">
        <f>IF(AND($C13&lt;=AJ$3-1,$D13&gt;=AJ$3),IF($H13="",'Color Key'!$C$9,VLOOKUP($H13,'Color Key'!$B$11:$D$17,2,FALSE)),"")&amp;IF(LEFT(AI$4,1)="S","H","")</f>
        <v/>
      </c>
      <c r="AJ13" s="32" t="str">
        <f>IF(AND($C13&lt;=AK$3-1,$D13&gt;=AK$3),IF($H13="",'Color Key'!$C$9,VLOOKUP($H13,'Color Key'!$B$11:$D$17,2,FALSE)),"")&amp;IF(LEFT(AJ$4,1)="S","H","")</f>
        <v/>
      </c>
      <c r="AK13" s="32" t="str">
        <f>IF(AND($C13&lt;=AL$3-1,$D13&gt;=AL$3),IF($H13="",'Color Key'!$C$9,VLOOKUP($H13,'Color Key'!$B$11:$D$17,2,FALSE)),"")&amp;IF(LEFT(AK$4,1)="S","H","")</f>
        <v>H</v>
      </c>
      <c r="AL13" s="32" t="str">
        <f>IF(AND($C13&lt;=AM$3-1,$D13&gt;=AM$3),IF($H13="",'Color Key'!$C$9,VLOOKUP($H13,'Color Key'!$B$11:$D$17,2,FALSE)),"")&amp;IF(LEFT(AL$4,1)="S","H","")</f>
        <v>H</v>
      </c>
      <c r="AM13" s="32" t="str">
        <f>IF(AND($C13&lt;=AN$3-1,$D13&gt;=AN$3),IF($H13="",'Color Key'!$C$9,VLOOKUP($H13,'Color Key'!$B$11:$D$17,2,FALSE)),"")&amp;IF(LEFT(AM$4,1)="S","H","")</f>
        <v/>
      </c>
      <c r="AN13" s="32" t="str">
        <f>IF(AND($C13&lt;=AO$3-1,$D13&gt;=AO$3),IF($H13="",'Color Key'!$C$9,VLOOKUP($H13,'Color Key'!$B$11:$D$17,2,FALSE)),"")&amp;IF(LEFT(AN$4,1)="S","H","")</f>
        <v/>
      </c>
      <c r="AO13" s="32" t="str">
        <f>IF(AND($C13&lt;=AP$3-1,$D13&gt;=AP$3),IF($H13="",'Color Key'!$C$9,VLOOKUP($H13,'Color Key'!$B$11:$D$17,2,FALSE)),"")&amp;IF(LEFT(AO$4,1)="S","H","")</f>
        <v/>
      </c>
      <c r="AP13" s="32" t="str">
        <f>IF(AND($C13&lt;=AQ$3-1,$D13&gt;=AQ$3),IF($H13="",'Color Key'!$C$9,VLOOKUP($H13,'Color Key'!$B$11:$D$17,2,FALSE)),"")&amp;IF(LEFT(AP$4,1)="S","H","")</f>
        <v/>
      </c>
      <c r="AQ13" s="32" t="str">
        <f>IF(AND($C13&lt;=AR$3-1,$D13&gt;=AR$3),IF($H13="",'Color Key'!$C$9,VLOOKUP($H13,'Color Key'!$B$11:$D$17,2,FALSE)),"")&amp;IF(LEFT(AQ$4,1)="S","H","")</f>
        <v/>
      </c>
      <c r="AR13" s="32" t="str">
        <f>IF(AND($C13&lt;=AS$3-1,$D13&gt;=AS$3),IF($H13="",'Color Key'!$C$9,VLOOKUP($H13,'Color Key'!$B$11:$D$17,2,FALSE)),"")&amp;IF(LEFT(AR$4,1)="S","H","")</f>
        <v>H</v>
      </c>
      <c r="AS13" s="32" t="str">
        <f>IF(AND($C13&lt;=AT$3-1,$D13&gt;=AT$3),IF($H13="",'Color Key'!$C$9,VLOOKUP($H13,'Color Key'!$B$11:$D$17,2,FALSE)),"")&amp;IF(LEFT(AS$4,1)="S","H","")</f>
        <v>H</v>
      </c>
      <c r="AT13" s="62" t="str">
        <f>IF(AND($C13&lt;=AU$3-1,$D13&gt;=AU$3),IF($H13="",'Color Key'!$C$9,VLOOKUP($H13,'Color Key'!$B$11:$D$17,2,FALSE)),"")&amp;IF(LEFT(AT$4,1)="S","H","")</f>
        <v/>
      </c>
      <c r="AU13" s="123" t="str">
        <f>IF(AND($C13&lt;=AV$3-1,$D13&gt;=AV$3),IF($H13="",'Color Key'!$C$9,VLOOKUP($H13,'Color Key'!$B$11:$D$17,2,FALSE)),"")&amp;IF(LEFT(AU$4,1)="S","H","")</f>
        <v/>
      </c>
      <c r="AV13" s="64" t="str">
        <f>IF(AND($C13&lt;=AW$3-1,$D13&gt;=AW$3),IF($H13="",'Color Key'!$C$9,VLOOKUP($H13,'Color Key'!$B$11:$D$17,2,FALSE)),"")&amp;IF(LEFT(AV$4,1)="S","H","")</f>
        <v/>
      </c>
      <c r="AW13" s="64" t="str">
        <f>IF(AND($C13&lt;=AX$3-1,$D13&gt;=AX$3),IF($H13="",'Color Key'!$C$9,VLOOKUP($H13,'Color Key'!$B$11:$D$17,2,FALSE)),"")&amp;IF(LEFT(AW$4,1)="S","H","")</f>
        <v/>
      </c>
      <c r="AX13" s="64" t="str">
        <f>IF(AND($C13&lt;=AY$3-1,$D13&gt;=AY$3),IF($H13="",'Color Key'!$C$9,VLOOKUP($H13,'Color Key'!$B$11:$D$17,2,FALSE)),"")&amp;IF(LEFT(AX$4,1)="S","H","")</f>
        <v/>
      </c>
      <c r="AY13" s="42" t="str">
        <f>IF(AND($C13&lt;=AZ$3-1,$D13&gt;=AZ$3),IF($H13="",'Color Key'!$C$9,VLOOKUP($H13,'Color Key'!$B$11:$D$17,2,FALSE)),"")&amp;IF(LEFT(AY$4,1)="S","H","")</f>
        <v/>
      </c>
      <c r="AZ13" s="32" t="str">
        <f>IF(AND($C13&lt;=BA$3-1,$D13&gt;=BA$3),IF($H13="",'Color Key'!$C$9,VLOOKUP($H13,'Color Key'!$B$11:$D$17,2,FALSE)),"")&amp;IF(LEFT(AZ$4,1)="S","H","")</f>
        <v/>
      </c>
      <c r="BA13" s="32" t="str">
        <f>IF(AND($C13&lt;=BB$3-1,$D13&gt;=BB$3),IF($H13="",'Color Key'!$C$9,VLOOKUP($H13,'Color Key'!$B$11:$D$17,2,FALSE)),"")&amp;IF(LEFT(BA$4,1)="S","H","")</f>
        <v/>
      </c>
      <c r="BB13" s="32" t="str">
        <f>IF(AND($C13&lt;=BC$3-1,$D13&gt;=BC$3),IF($H13="",'Color Key'!$C$9,VLOOKUP($H13,'Color Key'!$B$11:$D$17,2,FALSE)),"")&amp;IF(LEFT(BB$4,1)="S","H","")</f>
        <v/>
      </c>
      <c r="BC13" s="52" t="str">
        <f>IF(AND($C13&lt;=BD$3-1,$D13&gt;=BD$3),IF($H13="",'Color Key'!$C$9,VLOOKUP($H13,'Color Key'!$B$11:$D$17,2,FALSE)),"")&amp;IF(LEFT(BC$4,1)="S","H","")</f>
        <v/>
      </c>
      <c r="BD13" s="64" t="str">
        <f>IF(AND($C13&lt;=BE$3-1,$D13&gt;=BE$3),IF($H13="",'Color Key'!$C$9,VLOOKUP($H13,'Color Key'!$B$11:$D$17,2,FALSE)),"")&amp;IF(LEFT(BD$4,1)="S","H","")</f>
        <v/>
      </c>
      <c r="BE13" s="64" t="str">
        <f>IF(AND($C13&lt;=BF$3-1,$D13&gt;=BF$3),IF($H13="",'Color Key'!$C$9,VLOOKUP($H13,'Color Key'!$B$11:$D$17,2,FALSE)),"")&amp;IF(LEFT(BE$4,1)="S","H","")</f>
        <v/>
      </c>
      <c r="BF13" s="64" t="str">
        <f>IF(AND($C13&lt;=BG$3-1,$D13&gt;=BG$3),IF($H13="",'Color Key'!$C$9,VLOOKUP($H13,'Color Key'!$B$11:$D$17,2,FALSE)),"")&amp;IF(LEFT(BF$4,1)="S","H","")</f>
        <v/>
      </c>
      <c r="BG13" s="64" t="str">
        <f>IF(AND($C13&lt;=BH$3-1,$D13&gt;=BH$3),IF($H13="",'Color Key'!$C$9,VLOOKUP($H13,'Color Key'!$B$11:$D$17,2,FALSE)),"")&amp;IF(LEFT(BG$4,1)="S","H","")</f>
        <v/>
      </c>
      <c r="BH13" s="51" t="str">
        <f>IF(AND($C13&lt;=BI$3-1,$D13&gt;=BI$3),IF($H13="",'Color Key'!$C$9,VLOOKUP($H13,'Color Key'!$B$11:$D$17,2,FALSE)),"")&amp;IF(LEFT(BH$4,1)="S","H","")</f>
        <v/>
      </c>
      <c r="BI13" s="32" t="str">
        <f>IF(AND($C13&lt;=BJ$3-1,$D13&gt;=BJ$3),IF($H13="",'Color Key'!$C$9,VLOOKUP($H13,'Color Key'!$B$11:$D$17,2,FALSE)),"")&amp;IF(LEFT(BI$4,1)="S","H","")</f>
        <v/>
      </c>
      <c r="BJ13" s="32" t="str">
        <f>IF(AND($C13&lt;=BK$3-1,$D13&gt;=BK$3),IF($H13="",'Color Key'!$C$9,VLOOKUP($H13,'Color Key'!$B$11:$D$17,2,FALSE)),"")&amp;IF(LEFT(BJ$4,1)="S","H","")</f>
        <v/>
      </c>
      <c r="BK13" s="52" t="str">
        <f>IF(AND($C13&lt;=BL$3-1,$D13&gt;=BL$3),IF($H13="",'Color Key'!$C$9,VLOOKUP($H13,'Color Key'!$B$11:$D$17,2,FALSE)),"")&amp;IF(LEFT(BK$4,1)="S","H","")</f>
        <v/>
      </c>
      <c r="BL13" s="64" t="str">
        <f>IF(AND($C13&lt;=BM$3-1,$D13&gt;=BM$3),IF($H13="",'Color Key'!$C$9,VLOOKUP($H13,'Color Key'!$B$11:$D$17,2,FALSE)),"")&amp;IF(LEFT(BL$4,1)="S","H","")</f>
        <v/>
      </c>
      <c r="BM13" s="64" t="str">
        <f>IF(AND($C13&lt;=BN$3-1,$D13&gt;=BN$3),IF($H13="",'Color Key'!$C$9,VLOOKUP($H13,'Color Key'!$B$11:$D$17,2,FALSE)),"")&amp;IF(LEFT(BM$4,1)="S","H","")</f>
        <v/>
      </c>
      <c r="BN13" s="64" t="str">
        <f>IF(AND($C13&lt;=BO$3-1,$D13&gt;=BO$3),IF($H13="",'Color Key'!$C$9,VLOOKUP($H13,'Color Key'!$B$11:$D$17,2,FALSE)),"")&amp;IF(LEFT(BN$4,1)="S","H","")</f>
        <v/>
      </c>
      <c r="BO13" s="64" t="str">
        <f>IF(AND($C13&lt;=BP$3-1,$D13&gt;=BP$3),IF($H13="",'Color Key'!$C$9,VLOOKUP($H13,'Color Key'!$B$11:$D$17,2,FALSE)),"")&amp;IF(LEFT(BO$4,1)="S","H","")</f>
        <v/>
      </c>
      <c r="BP13" s="64" t="str">
        <f>IF(AND($C13&lt;=BQ$3-1,$D13&gt;=BQ$3),IF($H13="",'Color Key'!$C$9,VLOOKUP($H13,'Color Key'!$B$11:$D$17,2,FALSE)),"")&amp;IF(LEFT(BP$4,1)="S","H","")</f>
        <v/>
      </c>
      <c r="BQ13" s="51" t="str">
        <f>IF(AND($C13&lt;=BR$3-1,$D13&gt;=BR$3),IF($H13="",'Color Key'!$C$9,VLOOKUP($H13,'Color Key'!$B$11:$D$17,2,FALSE)),"")&amp;IF(LEFT(BQ$4,1)="S","H","")</f>
        <v/>
      </c>
      <c r="BR13" s="32" t="str">
        <f>IF(AND($C13&lt;=BS$3-1,$D13&gt;=BS$3),IF($H13="",'Color Key'!$C$9,VLOOKUP($H13,'Color Key'!$B$11:$D$17,2,FALSE)),"")&amp;IF(LEFT(BR$4,1)="S","H","")</f>
        <v/>
      </c>
      <c r="BS13" s="32" t="str">
        <f>IF(AND($C13&lt;=BT$3-1,$D13&gt;=BT$3),IF($H13="",'Color Key'!$C$9,VLOOKUP($H13,'Color Key'!$B$11:$D$17,2,FALSE)),"")&amp;IF(LEFT(BS$4,1)="S","H","")</f>
        <v/>
      </c>
      <c r="BT13" s="32" t="str">
        <f>IF(AND($C13&lt;=BU$3-1,$D13&gt;=BU$3),IF($H13="",'Color Key'!$C$9,VLOOKUP($H13,'Color Key'!$B$11:$D$17,2,FALSE)),"")&amp;IF(LEFT(BT$4,1)="S","H","")</f>
        <v/>
      </c>
    </row>
    <row r="14" spans="1:72" ht="13">
      <c r="A14" s="93"/>
      <c r="C14" s="89">
        <f>D13</f>
        <v>42593</v>
      </c>
      <c r="D14" s="89">
        <f t="shared" ref="D14:D15" si="9">C14+30</f>
        <v>42623</v>
      </c>
      <c r="E14" s="67"/>
      <c r="F14" s="67"/>
      <c r="G14" s="67"/>
      <c r="H14" s="95" t="s">
        <v>29</v>
      </c>
      <c r="I14" s="67"/>
      <c r="J14" s="68"/>
      <c r="K14" s="68"/>
      <c r="L14" s="92" t="s">
        <v>30</v>
      </c>
      <c r="S14" s="51" t="str">
        <f>IF(AND($C14&lt;=T$3-1,$D14&gt;=T$3),IF($H14="",'Color Key'!$C$9,VLOOKUP($H14,'Color Key'!$B$11:$D$17,2,FALSE)),"")&amp;IF(LEFT(S$4,1)="S","H","")</f>
        <v/>
      </c>
      <c r="T14" s="32" t="str">
        <f>IF(AND($C14&lt;=U$3-1,$D14&gt;=U$3),IF($H14="",'Color Key'!$C$9,VLOOKUP($H14,'Color Key'!$B$11:$D$17,2,FALSE)),"")&amp;IF(LEFT(T$4,1)="S","H","")</f>
        <v/>
      </c>
      <c r="U14" s="32" t="str">
        <f>IF(AND($C14&lt;=V$3-1,$D14&gt;=V$3),IF($H14="",'Color Key'!$C$9,VLOOKUP($H14,'Color Key'!$B$11:$D$17,2,FALSE)),"")&amp;IF(LEFT(U$4,1)="S","H","")</f>
        <v/>
      </c>
      <c r="V14" s="32" t="str">
        <f>IF(AND($C14&lt;=W$3-1,$D14&gt;=W$3),IF($H14="",'Color Key'!$C$9,VLOOKUP($H14,'Color Key'!$B$11:$D$17,2,FALSE)),"")&amp;IF(LEFT(V$4,1)="S","H","")</f>
        <v/>
      </c>
      <c r="W14" s="32" t="str">
        <f>IF(AND($C14&lt;=X$3-1,$D14&gt;=X$3),IF($H14="",'Color Key'!$C$9,VLOOKUP($H14,'Color Key'!$B$11:$D$17,2,FALSE)),"")&amp;IF(LEFT(W$4,1)="S","H","")</f>
        <v>H</v>
      </c>
      <c r="X14" s="32" t="str">
        <f>IF(AND($C14&lt;=Y$3-1,$D14&gt;=Y$3),IF($H14="",'Color Key'!$C$9,VLOOKUP($H14,'Color Key'!$B$11:$D$17,2,FALSE)),"")&amp;IF(LEFT(X$4,1)="S","H","")</f>
        <v>H</v>
      </c>
      <c r="Y14" s="32" t="str">
        <f>IF(AND($C14&lt;=Z$3-1,$D14&gt;=Z$3),IF($H14="",'Color Key'!$C$9,VLOOKUP($H14,'Color Key'!$B$11:$D$17,2,FALSE)),"")&amp;IF(LEFT(Y$4,1)="S","H","")</f>
        <v/>
      </c>
      <c r="Z14" s="32" t="str">
        <f>IF(AND($C14&lt;=AA$3-1,$D14&gt;=AA$3),IF($H14="",'Color Key'!$C$9,VLOOKUP($H14,'Color Key'!$B$11:$D$17,2,FALSE)),"")&amp;IF(LEFT(Z$4,1)="S","H","")</f>
        <v/>
      </c>
      <c r="AA14" s="32" t="str">
        <f>IF(AND($C14&lt;=AB$3-1,$D14&gt;=AB$3),IF($H14="",'Color Key'!$C$9,VLOOKUP($H14,'Color Key'!$B$11:$D$17,2,FALSE)),"")&amp;IF(LEFT(AA$4,1)="S","H","")</f>
        <v/>
      </c>
      <c r="AB14" s="32" t="str">
        <f>IF(AND($C14&lt;=AC$3-1,$D14&gt;=AC$3),IF($H14="",'Color Key'!$C$9,VLOOKUP($H14,'Color Key'!$B$11:$D$17,2,FALSE)),"")&amp;IF(LEFT(AB$4,1)="S","H","")</f>
        <v>green</v>
      </c>
      <c r="AC14" s="32" t="str">
        <f>IF(AND($C14&lt;=AD$3-1,$D14&gt;=AD$3),IF($H14="",'Color Key'!$C$9,VLOOKUP($H14,'Color Key'!$B$11:$D$17,2,FALSE)),"")&amp;IF(LEFT(AC$4,1)="S","H","")</f>
        <v>green</v>
      </c>
      <c r="AD14" s="32" t="str">
        <f>IF(AND($C14&lt;=AE$3-1,$D14&gt;=AE$3),IF($H14="",'Color Key'!$C$9,VLOOKUP($H14,'Color Key'!$B$11:$D$17,2,FALSE)),"")&amp;IF(LEFT(AD$4,1)="S","H","")</f>
        <v>greenH</v>
      </c>
      <c r="AE14" s="32" t="str">
        <f>IF(AND($C14&lt;=AF$3-1,$D14&gt;=AF$3),IF($H14="",'Color Key'!$C$9,VLOOKUP($H14,'Color Key'!$B$11:$D$17,2,FALSE)),"")&amp;IF(LEFT(AE$4,1)="S","H","")</f>
        <v>greenH</v>
      </c>
      <c r="AF14" s="32" t="str">
        <f>IF(AND($C14&lt;=AG$3-1,$D14&gt;=AG$3),IF($H14="",'Color Key'!$C$9,VLOOKUP($H14,'Color Key'!$B$11:$D$17,2,FALSE)),"")&amp;IF(LEFT(AF$4,1)="S","H","")</f>
        <v>green</v>
      </c>
      <c r="AG14" s="32" t="str">
        <f>IF(AND($C14&lt;=AH$3-1,$D14&gt;=AH$3),IF($H14="",'Color Key'!$C$9,VLOOKUP($H14,'Color Key'!$B$11:$D$17,2,FALSE)),"")&amp;IF(LEFT(AG$4,1)="S","H","")</f>
        <v>green</v>
      </c>
      <c r="AH14" s="32" t="str">
        <f>IF(AND($C14&lt;=AI$3-1,$D14&gt;=AI$3),IF($H14="",'Color Key'!$C$9,VLOOKUP($H14,'Color Key'!$B$11:$D$17,2,FALSE)),"")&amp;IF(LEFT(AH$4,1)="S","H","")</f>
        <v>green</v>
      </c>
      <c r="AI14" s="32" t="str">
        <f>IF(AND($C14&lt;=AJ$3-1,$D14&gt;=AJ$3),IF($H14="",'Color Key'!$C$9,VLOOKUP($H14,'Color Key'!$B$11:$D$17,2,FALSE)),"")&amp;IF(LEFT(AI$4,1)="S","H","")</f>
        <v>green</v>
      </c>
      <c r="AJ14" s="32" t="str">
        <f>IF(AND($C14&lt;=AK$3-1,$D14&gt;=AK$3),IF($H14="",'Color Key'!$C$9,VLOOKUP($H14,'Color Key'!$B$11:$D$17,2,FALSE)),"")&amp;IF(LEFT(AJ$4,1)="S","H","")</f>
        <v>green</v>
      </c>
      <c r="AK14" s="32" t="str">
        <f>IF(AND($C14&lt;=AL$3-1,$D14&gt;=AL$3),IF($H14="",'Color Key'!$C$9,VLOOKUP($H14,'Color Key'!$B$11:$D$17,2,FALSE)),"")&amp;IF(LEFT(AK$4,1)="S","H","")</f>
        <v>greenH</v>
      </c>
      <c r="AL14" s="32" t="str">
        <f>IF(AND($C14&lt;=AM$3-1,$D14&gt;=AM$3),IF($H14="",'Color Key'!$C$9,VLOOKUP($H14,'Color Key'!$B$11:$D$17,2,FALSE)),"")&amp;IF(LEFT(AL$4,1)="S","H","")</f>
        <v>greenH</v>
      </c>
      <c r="AM14" s="32" t="str">
        <f>IF(AND($C14&lt;=AN$3-1,$D14&gt;=AN$3),IF($H14="",'Color Key'!$C$9,VLOOKUP($H14,'Color Key'!$B$11:$D$17,2,FALSE)),"")&amp;IF(LEFT(AM$4,1)="S","H","")</f>
        <v>green</v>
      </c>
      <c r="AN14" s="32" t="str">
        <f>IF(AND($C14&lt;=AO$3-1,$D14&gt;=AO$3),IF($H14="",'Color Key'!$C$9,VLOOKUP($H14,'Color Key'!$B$11:$D$17,2,FALSE)),"")&amp;IF(LEFT(AN$4,1)="S","H","")</f>
        <v>green</v>
      </c>
      <c r="AO14" s="32" t="str">
        <f>IF(AND($C14&lt;=AP$3-1,$D14&gt;=AP$3),IF($H14="",'Color Key'!$C$9,VLOOKUP($H14,'Color Key'!$B$11:$D$17,2,FALSE)),"")&amp;IF(LEFT(AO$4,1)="S","H","")</f>
        <v>green</v>
      </c>
      <c r="AP14" s="32" t="str">
        <f>IF(AND($C14&lt;=AQ$3-1,$D14&gt;=AQ$3),IF($H14="",'Color Key'!$C$9,VLOOKUP($H14,'Color Key'!$B$11:$D$17,2,FALSE)),"")&amp;IF(LEFT(AP$4,1)="S","H","")</f>
        <v>green</v>
      </c>
      <c r="AQ14" s="32" t="str">
        <f>IF(AND($C14&lt;=AR$3-1,$D14&gt;=AR$3),IF($H14="",'Color Key'!$C$9,VLOOKUP($H14,'Color Key'!$B$11:$D$17,2,FALSE)),"")&amp;IF(LEFT(AQ$4,1)="S","H","")</f>
        <v>green</v>
      </c>
      <c r="AR14" s="32" t="str">
        <f>IF(AND($C14&lt;=AS$3-1,$D14&gt;=AS$3),IF($H14="",'Color Key'!$C$9,VLOOKUP($H14,'Color Key'!$B$11:$D$17,2,FALSE)),"")&amp;IF(LEFT(AR$4,1)="S","H","")</f>
        <v>greenH</v>
      </c>
      <c r="AS14" s="32" t="str">
        <f>IF(AND($C14&lt;=AT$3-1,$D14&gt;=AT$3),IF($H14="",'Color Key'!$C$9,VLOOKUP($H14,'Color Key'!$B$11:$D$17,2,FALSE)),"")&amp;IF(LEFT(AS$4,1)="S","H","")</f>
        <v>greenH</v>
      </c>
      <c r="AT14" s="62" t="str">
        <f>IF(AND($C14&lt;=AU$3-1,$D14&gt;=AU$3),IF($H14="",'Color Key'!$C$9,VLOOKUP($H14,'Color Key'!$B$11:$D$17,2,FALSE)),"")&amp;IF(LEFT(AT$4,1)="S","H","")</f>
        <v>green</v>
      </c>
      <c r="AU14" s="123" t="str">
        <f>IF(AND($C14&lt;=AV$3-1,$D14&gt;=AV$3),IF($H14="",'Color Key'!$C$9,VLOOKUP($H14,'Color Key'!$B$11:$D$17,2,FALSE)),"")&amp;IF(LEFT(AU$4,1)="S","H","")</f>
        <v/>
      </c>
      <c r="AV14" s="64" t="str">
        <f>IF(AND($C14&lt;=AW$3-1,$D14&gt;=AW$3),IF($H14="",'Color Key'!$C$9,VLOOKUP($H14,'Color Key'!$B$11:$D$17,2,FALSE)),"")&amp;IF(LEFT(AV$4,1)="S","H","")</f>
        <v/>
      </c>
      <c r="AW14" s="64" t="str">
        <f>IF(AND($C14&lt;=AX$3-1,$D14&gt;=AX$3),IF($H14="",'Color Key'!$C$9,VLOOKUP($H14,'Color Key'!$B$11:$D$17,2,FALSE)),"")&amp;IF(LEFT(AW$4,1)="S","H","")</f>
        <v/>
      </c>
      <c r="AX14" s="64" t="str">
        <f>IF(AND($C14&lt;=AY$3-1,$D14&gt;=AY$3),IF($H14="",'Color Key'!$C$9,VLOOKUP($H14,'Color Key'!$B$11:$D$17,2,FALSE)),"")&amp;IF(LEFT(AX$4,1)="S","H","")</f>
        <v/>
      </c>
      <c r="AY14" s="42" t="str">
        <f>IF(AND($C14&lt;=AZ$3-1,$D14&gt;=AZ$3),IF($H14="",'Color Key'!$C$9,VLOOKUP($H14,'Color Key'!$B$11:$D$17,2,FALSE)),"")&amp;IF(LEFT(AY$4,1)="S","H","")</f>
        <v/>
      </c>
      <c r="AZ14" s="32" t="str">
        <f>IF(AND($C14&lt;=BA$3-1,$D14&gt;=BA$3),IF($H14="",'Color Key'!$C$9,VLOOKUP($H14,'Color Key'!$B$11:$D$17,2,FALSE)),"")&amp;IF(LEFT(AZ$4,1)="S","H","")</f>
        <v/>
      </c>
      <c r="BA14" s="32" t="str">
        <f>IF(AND($C14&lt;=BB$3-1,$D14&gt;=BB$3),IF($H14="",'Color Key'!$C$9,VLOOKUP($H14,'Color Key'!$B$11:$D$17,2,FALSE)),"")&amp;IF(LEFT(BA$4,1)="S","H","")</f>
        <v/>
      </c>
      <c r="BB14" s="32" t="str">
        <f>IF(AND($C14&lt;=BC$3-1,$D14&gt;=BC$3),IF($H14="",'Color Key'!$C$9,VLOOKUP($H14,'Color Key'!$B$11:$D$17,2,FALSE)),"")&amp;IF(LEFT(BB$4,1)="S","H","")</f>
        <v/>
      </c>
      <c r="BC14" s="52" t="str">
        <f>IF(AND($C14&lt;=BD$3-1,$D14&gt;=BD$3),IF($H14="",'Color Key'!$C$9,VLOOKUP($H14,'Color Key'!$B$11:$D$17,2,FALSE)),"")&amp;IF(LEFT(BC$4,1)="S","H","")</f>
        <v/>
      </c>
      <c r="BD14" s="64" t="str">
        <f>IF(AND($C14&lt;=BE$3-1,$D14&gt;=BE$3),IF($H14="",'Color Key'!$C$9,VLOOKUP($H14,'Color Key'!$B$11:$D$17,2,FALSE)),"")&amp;IF(LEFT(BD$4,1)="S","H","")</f>
        <v/>
      </c>
      <c r="BE14" s="64" t="str">
        <f>IF(AND($C14&lt;=BF$3-1,$D14&gt;=BF$3),IF($H14="",'Color Key'!$C$9,VLOOKUP($H14,'Color Key'!$B$11:$D$17,2,FALSE)),"")&amp;IF(LEFT(BE$4,1)="S","H","")</f>
        <v/>
      </c>
      <c r="BF14" s="64" t="str">
        <f>IF(AND($C14&lt;=BG$3-1,$D14&gt;=BG$3),IF($H14="",'Color Key'!$C$9,VLOOKUP($H14,'Color Key'!$B$11:$D$17,2,FALSE)),"")&amp;IF(LEFT(BF$4,1)="S","H","")</f>
        <v/>
      </c>
      <c r="BG14" s="64" t="str">
        <f>IF(AND($C14&lt;=BH$3-1,$D14&gt;=BH$3),IF($H14="",'Color Key'!$C$9,VLOOKUP($H14,'Color Key'!$B$11:$D$17,2,FALSE)),"")&amp;IF(LEFT(BG$4,1)="S","H","")</f>
        <v/>
      </c>
      <c r="BH14" s="51" t="str">
        <f>IF(AND($C14&lt;=BI$3-1,$D14&gt;=BI$3),IF($H14="",'Color Key'!$C$9,VLOOKUP($H14,'Color Key'!$B$11:$D$17,2,FALSE)),"")&amp;IF(LEFT(BH$4,1)="S","H","")</f>
        <v/>
      </c>
      <c r="BI14" s="32" t="str">
        <f>IF(AND($C14&lt;=BJ$3-1,$D14&gt;=BJ$3),IF($H14="",'Color Key'!$C$9,VLOOKUP($H14,'Color Key'!$B$11:$D$17,2,FALSE)),"")&amp;IF(LEFT(BI$4,1)="S","H","")</f>
        <v/>
      </c>
      <c r="BJ14" s="32" t="str">
        <f>IF(AND($C14&lt;=BK$3-1,$D14&gt;=BK$3),IF($H14="",'Color Key'!$C$9,VLOOKUP($H14,'Color Key'!$B$11:$D$17,2,FALSE)),"")&amp;IF(LEFT(BJ$4,1)="S","H","")</f>
        <v/>
      </c>
      <c r="BK14" s="52" t="str">
        <f>IF(AND($C14&lt;=BL$3-1,$D14&gt;=BL$3),IF($H14="",'Color Key'!$C$9,VLOOKUP($H14,'Color Key'!$B$11:$D$17,2,FALSE)),"")&amp;IF(LEFT(BK$4,1)="S","H","")</f>
        <v/>
      </c>
      <c r="BL14" s="64" t="str">
        <f>IF(AND($C14&lt;=BM$3-1,$D14&gt;=BM$3),IF($H14="",'Color Key'!$C$9,VLOOKUP($H14,'Color Key'!$B$11:$D$17,2,FALSE)),"")&amp;IF(LEFT(BL$4,1)="S","H","")</f>
        <v/>
      </c>
      <c r="BM14" s="64" t="str">
        <f>IF(AND($C14&lt;=BN$3-1,$D14&gt;=BN$3),IF($H14="",'Color Key'!$C$9,VLOOKUP($H14,'Color Key'!$B$11:$D$17,2,FALSE)),"")&amp;IF(LEFT(BM$4,1)="S","H","")</f>
        <v/>
      </c>
      <c r="BN14" s="64" t="str">
        <f>IF(AND($C14&lt;=BO$3-1,$D14&gt;=BO$3),IF($H14="",'Color Key'!$C$9,VLOOKUP($H14,'Color Key'!$B$11:$D$17,2,FALSE)),"")&amp;IF(LEFT(BN$4,1)="S","H","")</f>
        <v/>
      </c>
      <c r="BO14" s="64" t="str">
        <f>IF(AND($C14&lt;=BP$3-1,$D14&gt;=BP$3),IF($H14="",'Color Key'!$C$9,VLOOKUP($H14,'Color Key'!$B$11:$D$17,2,FALSE)),"")&amp;IF(LEFT(BO$4,1)="S","H","")</f>
        <v/>
      </c>
      <c r="BP14" s="64" t="str">
        <f>IF(AND($C14&lt;=BQ$3-1,$D14&gt;=BQ$3),IF($H14="",'Color Key'!$C$9,VLOOKUP($H14,'Color Key'!$B$11:$D$17,2,FALSE)),"")&amp;IF(LEFT(BP$4,1)="S","H","")</f>
        <v/>
      </c>
      <c r="BQ14" s="51" t="str">
        <f>IF(AND($C14&lt;=BR$3-1,$D14&gt;=BR$3),IF($H14="",'Color Key'!$C$9,VLOOKUP($H14,'Color Key'!$B$11:$D$17,2,FALSE)),"")&amp;IF(LEFT(BQ$4,1)="S","H","")</f>
        <v/>
      </c>
      <c r="BR14" s="32" t="str">
        <f>IF(AND($C14&lt;=BS$3-1,$D14&gt;=BS$3),IF($H14="",'Color Key'!$C$9,VLOOKUP($H14,'Color Key'!$B$11:$D$17,2,FALSE)),"")&amp;IF(LEFT(BR$4,1)="S","H","")</f>
        <v/>
      </c>
      <c r="BS14" s="32" t="str">
        <f>IF(AND($C14&lt;=BT$3-1,$D14&gt;=BT$3),IF($H14="",'Color Key'!$C$9,VLOOKUP($H14,'Color Key'!$B$11:$D$17,2,FALSE)),"")&amp;IF(LEFT(BS$4,1)="S","H","")</f>
        <v/>
      </c>
      <c r="BT14" s="32" t="str">
        <f>IF(AND($C14&lt;=BU$3-1,$D14&gt;=BU$3),IF($H14="",'Color Key'!$C$9,VLOOKUP($H14,'Color Key'!$B$11:$D$17,2,FALSE)),"")&amp;IF(LEFT(BT$4,1)="S","H","")</f>
        <v/>
      </c>
    </row>
    <row r="15" spans="1:72" ht="13">
      <c r="A15" s="99"/>
      <c r="B15" s="100"/>
      <c r="C15" s="89">
        <f>MIN(D14,D10)</f>
        <v>42616</v>
      </c>
      <c r="D15" s="89">
        <f t="shared" si="9"/>
        <v>42646</v>
      </c>
      <c r="E15" s="67"/>
      <c r="F15" s="67"/>
      <c r="G15" s="67"/>
      <c r="H15" s="95" t="s">
        <v>29</v>
      </c>
      <c r="I15" s="67"/>
      <c r="J15" s="68"/>
      <c r="K15" s="68"/>
      <c r="L15" s="92" t="s">
        <v>32</v>
      </c>
      <c r="S15" s="51" t="str">
        <f>IF(AND($C15&lt;=T$3-1,$D15&gt;=T$3),IF($H15="",'Color Key'!$C$9,VLOOKUP($H15,'Color Key'!$B$11:$D$17,2,FALSE)),"")&amp;IF(LEFT(S$4,1)="S","H","")</f>
        <v/>
      </c>
      <c r="T15" s="32" t="str">
        <f>IF(AND($C15&lt;=U$3-1,$D15&gt;=U$3),IF($H15="",'Color Key'!$C$9,VLOOKUP($H15,'Color Key'!$B$11:$D$17,2,FALSE)),"")&amp;IF(LEFT(T$4,1)="S","H","")</f>
        <v/>
      </c>
      <c r="U15" s="32" t="str">
        <f>IF(AND($C15&lt;=V$3-1,$D15&gt;=V$3),IF($H15="",'Color Key'!$C$9,VLOOKUP($H15,'Color Key'!$B$11:$D$17,2,FALSE)),"")&amp;IF(LEFT(U$4,1)="S","H","")</f>
        <v/>
      </c>
      <c r="V15" s="32" t="str">
        <f>IF(AND($C15&lt;=W$3-1,$D15&gt;=W$3),IF($H15="",'Color Key'!$C$9,VLOOKUP($H15,'Color Key'!$B$11:$D$17,2,FALSE)),"")&amp;IF(LEFT(V$4,1)="S","H","")</f>
        <v/>
      </c>
      <c r="W15" s="32" t="str">
        <f>IF(AND($C15&lt;=X$3-1,$D15&gt;=X$3),IF($H15="",'Color Key'!$C$9,VLOOKUP($H15,'Color Key'!$B$11:$D$17,2,FALSE)),"")&amp;IF(LEFT(W$4,1)="S","H","")</f>
        <v>H</v>
      </c>
      <c r="X15" s="32" t="str">
        <f>IF(AND($C15&lt;=Y$3-1,$D15&gt;=Y$3),IF($H15="",'Color Key'!$C$9,VLOOKUP($H15,'Color Key'!$B$11:$D$17,2,FALSE)),"")&amp;IF(LEFT(X$4,1)="S","H","")</f>
        <v>H</v>
      </c>
      <c r="Y15" s="32" t="str">
        <f>IF(AND($C15&lt;=Z$3-1,$D15&gt;=Z$3),IF($H15="",'Color Key'!$C$9,VLOOKUP($H15,'Color Key'!$B$11:$D$17,2,FALSE)),"")&amp;IF(LEFT(Y$4,1)="S","H","")</f>
        <v/>
      </c>
      <c r="Z15" s="32" t="str">
        <f>IF(AND($C15&lt;=AA$3-1,$D15&gt;=AA$3),IF($H15="",'Color Key'!$C$9,VLOOKUP($H15,'Color Key'!$B$11:$D$17,2,FALSE)),"")&amp;IF(LEFT(Z$4,1)="S","H","")</f>
        <v/>
      </c>
      <c r="AA15" s="32" t="str">
        <f>IF(AND($C15&lt;=AB$3-1,$D15&gt;=AB$3),IF($H15="",'Color Key'!$C$9,VLOOKUP($H15,'Color Key'!$B$11:$D$17,2,FALSE)),"")&amp;IF(LEFT(AA$4,1)="S","H","")</f>
        <v/>
      </c>
      <c r="AB15" s="32" t="str">
        <f>IF(AND($C15&lt;=AC$3-1,$D15&gt;=AC$3),IF($H15="",'Color Key'!$C$9,VLOOKUP($H15,'Color Key'!$B$11:$D$17,2,FALSE)),"")&amp;IF(LEFT(AB$4,1)="S","H","")</f>
        <v/>
      </c>
      <c r="AC15" s="32" t="str">
        <f>IF(AND($C15&lt;=AD$3-1,$D15&gt;=AD$3),IF($H15="",'Color Key'!$C$9,VLOOKUP($H15,'Color Key'!$B$11:$D$17,2,FALSE)),"")&amp;IF(LEFT(AC$4,1)="S","H","")</f>
        <v/>
      </c>
      <c r="AD15" s="32" t="str">
        <f>IF(AND($C15&lt;=AE$3-1,$D15&gt;=AE$3),IF($H15="",'Color Key'!$C$9,VLOOKUP($H15,'Color Key'!$B$11:$D$17,2,FALSE)),"")&amp;IF(LEFT(AD$4,1)="S","H","")</f>
        <v>H</v>
      </c>
      <c r="AE15" s="32" t="str">
        <f>IF(AND($C15&lt;=AF$3-1,$D15&gt;=AF$3),IF($H15="",'Color Key'!$C$9,VLOOKUP($H15,'Color Key'!$B$11:$D$17,2,FALSE)),"")&amp;IF(LEFT(AE$4,1)="S","H","")</f>
        <v>H</v>
      </c>
      <c r="AF15" s="32" t="str">
        <f>IF(AND($C15&lt;=AG$3-1,$D15&gt;=AG$3),IF($H15="",'Color Key'!$C$9,VLOOKUP($H15,'Color Key'!$B$11:$D$17,2,FALSE)),"")&amp;IF(LEFT(AF$4,1)="S","H","")</f>
        <v/>
      </c>
      <c r="AG15" s="32" t="str">
        <f>IF(AND($C15&lt;=AH$3-1,$D15&gt;=AH$3),IF($H15="",'Color Key'!$C$9,VLOOKUP($H15,'Color Key'!$B$11:$D$17,2,FALSE)),"")&amp;IF(LEFT(AG$4,1)="S","H","")</f>
        <v/>
      </c>
      <c r="AH15" s="32" t="str">
        <f>IF(AND($C15&lt;=AI$3-1,$D15&gt;=AI$3),IF($H15="",'Color Key'!$C$9,VLOOKUP($H15,'Color Key'!$B$11:$D$17,2,FALSE)),"")&amp;IF(LEFT(AH$4,1)="S","H","")</f>
        <v/>
      </c>
      <c r="AI15" s="32" t="str">
        <f>IF(AND($C15&lt;=AJ$3-1,$D15&gt;=AJ$3),IF($H15="",'Color Key'!$C$9,VLOOKUP($H15,'Color Key'!$B$11:$D$17,2,FALSE)),"")&amp;IF(LEFT(AI$4,1)="S","H","")</f>
        <v/>
      </c>
      <c r="AJ15" s="32" t="str">
        <f>IF(AND($C15&lt;=AK$3-1,$D15&gt;=AK$3),IF($H15="",'Color Key'!$C$9,VLOOKUP($H15,'Color Key'!$B$11:$D$17,2,FALSE)),"")&amp;IF(LEFT(AJ$4,1)="S","H","")</f>
        <v/>
      </c>
      <c r="AK15" s="32" t="str">
        <f>IF(AND($C15&lt;=AL$3-1,$D15&gt;=AL$3),IF($H15="",'Color Key'!$C$9,VLOOKUP($H15,'Color Key'!$B$11:$D$17,2,FALSE)),"")&amp;IF(LEFT(AK$4,1)="S","H","")</f>
        <v>H</v>
      </c>
      <c r="AL15" s="32" t="str">
        <f>IF(AND($C15&lt;=AM$3-1,$D15&gt;=AM$3),IF($H15="",'Color Key'!$C$9,VLOOKUP($H15,'Color Key'!$B$11:$D$17,2,FALSE)),"")&amp;IF(LEFT(AL$4,1)="S","H","")</f>
        <v>H</v>
      </c>
      <c r="AM15" s="32" t="str">
        <f>IF(AND($C15&lt;=AN$3-1,$D15&gt;=AN$3),IF($H15="",'Color Key'!$C$9,VLOOKUP($H15,'Color Key'!$B$11:$D$17,2,FALSE)),"")&amp;IF(LEFT(AM$4,1)="S","H","")</f>
        <v/>
      </c>
      <c r="AN15" s="32" t="str">
        <f>IF(AND($C15&lt;=AO$3-1,$D15&gt;=AO$3),IF($H15="",'Color Key'!$C$9,VLOOKUP($H15,'Color Key'!$B$11:$D$17,2,FALSE)),"")&amp;IF(LEFT(AN$4,1)="S","H","")</f>
        <v/>
      </c>
      <c r="AO15" s="32" t="str">
        <f>IF(AND($C15&lt;=AP$3-1,$D15&gt;=AP$3),IF($H15="",'Color Key'!$C$9,VLOOKUP($H15,'Color Key'!$B$11:$D$17,2,FALSE)),"")&amp;IF(LEFT(AO$4,1)="S","H","")</f>
        <v/>
      </c>
      <c r="AP15" s="32" t="str">
        <f>IF(AND($C15&lt;=AQ$3-1,$D15&gt;=AQ$3),IF($H15="",'Color Key'!$C$9,VLOOKUP($H15,'Color Key'!$B$11:$D$17,2,FALSE)),"")&amp;IF(LEFT(AP$4,1)="S","H","")</f>
        <v/>
      </c>
      <c r="AQ15" s="32" t="str">
        <f>IF(AND($C15&lt;=AR$3-1,$D15&gt;=AR$3),IF($H15="",'Color Key'!$C$9,VLOOKUP($H15,'Color Key'!$B$11:$D$17,2,FALSE)),"")&amp;IF(LEFT(AQ$4,1)="S","H","")</f>
        <v/>
      </c>
      <c r="AR15" s="32" t="str">
        <f>IF(AND($C15&lt;=AS$3-1,$D15&gt;=AS$3),IF($H15="",'Color Key'!$C$9,VLOOKUP($H15,'Color Key'!$B$11:$D$17,2,FALSE)),"")&amp;IF(LEFT(AR$4,1)="S","H","")</f>
        <v>H</v>
      </c>
      <c r="AS15" s="32" t="str">
        <f>IF(AND($C15&lt;=AT$3-1,$D15&gt;=AT$3),IF($H15="",'Color Key'!$C$9,VLOOKUP($H15,'Color Key'!$B$11:$D$17,2,FALSE)),"")&amp;IF(LEFT(AS$4,1)="S","H","")</f>
        <v>H</v>
      </c>
      <c r="AT15" s="62" t="str">
        <f>IF(AND($C15&lt;=AU$3-1,$D15&gt;=AU$3),IF($H15="",'Color Key'!$C$9,VLOOKUP($H15,'Color Key'!$B$11:$D$17,2,FALSE)),"")&amp;IF(LEFT(AT$4,1)="S","H","")</f>
        <v>green</v>
      </c>
      <c r="AU15" s="123" t="str">
        <f>IF(AND($C15&lt;=AV$3-1,$D15&gt;=AV$3),IF($H15="",'Color Key'!$C$9,VLOOKUP($H15,'Color Key'!$B$11:$D$17,2,FALSE)),"")&amp;IF(LEFT(AU$4,1)="S","H","")</f>
        <v>green</v>
      </c>
      <c r="AV15" s="64" t="str">
        <f>IF(AND($C15&lt;=AW$3-1,$D15&gt;=AW$3),IF($H15="",'Color Key'!$C$9,VLOOKUP($H15,'Color Key'!$B$11:$D$17,2,FALSE)),"")&amp;IF(LEFT(AV$4,1)="S","H","")</f>
        <v>green</v>
      </c>
      <c r="AW15" s="64" t="str">
        <f>IF(AND($C15&lt;=AX$3-1,$D15&gt;=AX$3),IF($H15="",'Color Key'!$C$9,VLOOKUP($H15,'Color Key'!$B$11:$D$17,2,FALSE)),"")&amp;IF(LEFT(AW$4,1)="S","H","")</f>
        <v>green</v>
      </c>
      <c r="AX15" s="64" t="str">
        <f>IF(AND($C15&lt;=AY$3-1,$D15&gt;=AY$3),IF($H15="",'Color Key'!$C$9,VLOOKUP($H15,'Color Key'!$B$11:$D$17,2,FALSE)),"")&amp;IF(LEFT(AX$4,1)="S","H","")</f>
        <v>green</v>
      </c>
      <c r="AY15" s="42" t="str">
        <f>IF(AND($C15&lt;=AZ$3-1,$D15&gt;=AZ$3),IF($H15="",'Color Key'!$C$9,VLOOKUP($H15,'Color Key'!$B$11:$D$17,2,FALSE)),"")&amp;IF(LEFT(AY$4,1)="S","H","")</f>
        <v/>
      </c>
      <c r="AZ15" s="32" t="str">
        <f>IF(AND($C15&lt;=BA$3-1,$D15&gt;=BA$3),IF($H15="",'Color Key'!$C$9,VLOOKUP($H15,'Color Key'!$B$11:$D$17,2,FALSE)),"")&amp;IF(LEFT(AZ$4,1)="S","H","")</f>
        <v/>
      </c>
      <c r="BA15" s="32" t="str">
        <f>IF(AND($C15&lt;=BB$3-1,$D15&gt;=BB$3),IF($H15="",'Color Key'!$C$9,VLOOKUP($H15,'Color Key'!$B$11:$D$17,2,FALSE)),"")&amp;IF(LEFT(BA$4,1)="S","H","")</f>
        <v/>
      </c>
      <c r="BB15" s="32" t="str">
        <f>IF(AND($C15&lt;=BC$3-1,$D15&gt;=BC$3),IF($H15="",'Color Key'!$C$9,VLOOKUP($H15,'Color Key'!$B$11:$D$17,2,FALSE)),"")&amp;IF(LEFT(BB$4,1)="S","H","")</f>
        <v/>
      </c>
      <c r="BC15" s="52" t="str">
        <f>IF(AND($C15&lt;=BD$3-1,$D15&gt;=BD$3),IF($H15="",'Color Key'!$C$9,VLOOKUP($H15,'Color Key'!$B$11:$D$17,2,FALSE)),"")&amp;IF(LEFT(BC$4,1)="S","H","")</f>
        <v/>
      </c>
      <c r="BD15" s="64" t="str">
        <f>IF(AND($C15&lt;=BE$3-1,$D15&gt;=BE$3),IF($H15="",'Color Key'!$C$9,VLOOKUP($H15,'Color Key'!$B$11:$D$17,2,FALSE)),"")&amp;IF(LEFT(BD$4,1)="S","H","")</f>
        <v/>
      </c>
      <c r="BE15" s="64" t="str">
        <f>IF(AND($C15&lt;=BF$3-1,$D15&gt;=BF$3),IF($H15="",'Color Key'!$C$9,VLOOKUP($H15,'Color Key'!$B$11:$D$17,2,FALSE)),"")&amp;IF(LEFT(BE$4,1)="S","H","")</f>
        <v/>
      </c>
      <c r="BF15" s="64" t="str">
        <f>IF(AND($C15&lt;=BG$3-1,$D15&gt;=BG$3),IF($H15="",'Color Key'!$C$9,VLOOKUP($H15,'Color Key'!$B$11:$D$17,2,FALSE)),"")&amp;IF(LEFT(BF$4,1)="S","H","")</f>
        <v/>
      </c>
      <c r="BG15" s="64" t="str">
        <f>IF(AND($C15&lt;=BH$3-1,$D15&gt;=BH$3),IF($H15="",'Color Key'!$C$9,VLOOKUP($H15,'Color Key'!$B$11:$D$17,2,FALSE)),"")&amp;IF(LEFT(BG$4,1)="S","H","")</f>
        <v/>
      </c>
      <c r="BH15" s="51" t="str">
        <f>IF(AND($C15&lt;=BI$3-1,$D15&gt;=BI$3),IF($H15="",'Color Key'!$C$9,VLOOKUP($H15,'Color Key'!$B$11:$D$17,2,FALSE)),"")&amp;IF(LEFT(BH$4,1)="S","H","")</f>
        <v/>
      </c>
      <c r="BI15" s="32" t="str">
        <f>IF(AND($C15&lt;=BJ$3-1,$D15&gt;=BJ$3),IF($H15="",'Color Key'!$C$9,VLOOKUP($H15,'Color Key'!$B$11:$D$17,2,FALSE)),"")&amp;IF(LEFT(BI$4,1)="S","H","")</f>
        <v/>
      </c>
      <c r="BJ15" s="32" t="str">
        <f>IF(AND($C15&lt;=BK$3-1,$D15&gt;=BK$3),IF($H15="",'Color Key'!$C$9,VLOOKUP($H15,'Color Key'!$B$11:$D$17,2,FALSE)),"")&amp;IF(LEFT(BJ$4,1)="S","H","")</f>
        <v/>
      </c>
      <c r="BK15" s="52" t="str">
        <f>IF(AND($C15&lt;=BL$3-1,$D15&gt;=BL$3),IF($H15="",'Color Key'!$C$9,VLOOKUP($H15,'Color Key'!$B$11:$D$17,2,FALSE)),"")&amp;IF(LEFT(BK$4,1)="S","H","")</f>
        <v/>
      </c>
      <c r="BL15" s="64" t="str">
        <f>IF(AND($C15&lt;=BM$3-1,$D15&gt;=BM$3),IF($H15="",'Color Key'!$C$9,VLOOKUP($H15,'Color Key'!$B$11:$D$17,2,FALSE)),"")&amp;IF(LEFT(BL$4,1)="S","H","")</f>
        <v/>
      </c>
      <c r="BM15" s="64" t="str">
        <f>IF(AND($C15&lt;=BN$3-1,$D15&gt;=BN$3),IF($H15="",'Color Key'!$C$9,VLOOKUP($H15,'Color Key'!$B$11:$D$17,2,FALSE)),"")&amp;IF(LEFT(BM$4,1)="S","H","")</f>
        <v/>
      </c>
      <c r="BN15" s="64" t="str">
        <f>IF(AND($C15&lt;=BO$3-1,$D15&gt;=BO$3),IF($H15="",'Color Key'!$C$9,VLOOKUP($H15,'Color Key'!$B$11:$D$17,2,FALSE)),"")&amp;IF(LEFT(BN$4,1)="S","H","")</f>
        <v/>
      </c>
      <c r="BO15" s="64" t="str">
        <f>IF(AND($C15&lt;=BP$3-1,$D15&gt;=BP$3),IF($H15="",'Color Key'!$C$9,VLOOKUP($H15,'Color Key'!$B$11:$D$17,2,FALSE)),"")&amp;IF(LEFT(BO$4,1)="S","H","")</f>
        <v/>
      </c>
      <c r="BP15" s="64" t="str">
        <f>IF(AND($C15&lt;=BQ$3-1,$D15&gt;=BQ$3),IF($H15="",'Color Key'!$C$9,VLOOKUP($H15,'Color Key'!$B$11:$D$17,2,FALSE)),"")&amp;IF(LEFT(BP$4,1)="S","H","")</f>
        <v/>
      </c>
      <c r="BQ15" s="51" t="str">
        <f>IF(AND($C15&lt;=BR$3-1,$D15&gt;=BR$3),IF($H15="",'Color Key'!$C$9,VLOOKUP($H15,'Color Key'!$B$11:$D$17,2,FALSE)),"")&amp;IF(LEFT(BQ$4,1)="S","H","")</f>
        <v/>
      </c>
      <c r="BR15" s="32" t="str">
        <f>IF(AND($C15&lt;=BS$3-1,$D15&gt;=BS$3),IF($H15="",'Color Key'!$C$9,VLOOKUP($H15,'Color Key'!$B$11:$D$17,2,FALSE)),"")&amp;IF(LEFT(BR$4,1)="S","H","")</f>
        <v/>
      </c>
      <c r="BS15" s="32" t="str">
        <f>IF(AND($C15&lt;=BT$3-1,$D15&gt;=BT$3),IF($H15="",'Color Key'!$C$9,VLOOKUP($H15,'Color Key'!$B$11:$D$17,2,FALSE)),"")&amp;IF(LEFT(BS$4,1)="S","H","")</f>
        <v/>
      </c>
      <c r="BT15" s="32" t="str">
        <f>IF(AND($C15&lt;=BU$3-1,$D15&gt;=BU$3),IF($H15="",'Color Key'!$C$9,VLOOKUP($H15,'Color Key'!$B$11:$D$17,2,FALSE)),"")&amp;IF(LEFT(BT$4,1)="S","H","")</f>
        <v/>
      </c>
    </row>
    <row r="16" spans="1:72" ht="13">
      <c r="C16" s="89">
        <f t="shared" ref="C16:C17" si="10">D15</f>
        <v>42646</v>
      </c>
      <c r="D16" s="89">
        <f>C16+14</f>
        <v>42660</v>
      </c>
      <c r="E16" s="67"/>
      <c r="F16" s="67"/>
      <c r="G16" s="67"/>
      <c r="H16" s="95" t="s">
        <v>29</v>
      </c>
      <c r="I16" s="67"/>
      <c r="J16" s="68"/>
      <c r="K16" s="68"/>
      <c r="L16" s="92" t="s">
        <v>35</v>
      </c>
      <c r="S16" s="51" t="str">
        <f>IF(AND($C16&lt;=T$3-1,$D16&gt;=T$3),IF($H16="",'Color Key'!$C$9,VLOOKUP($H16,'Color Key'!$B$11:$D$17,2,FALSE)),"")&amp;IF(LEFT(S$4,1)="S","H","")</f>
        <v/>
      </c>
      <c r="T16" s="32" t="str">
        <f>IF(AND($C16&lt;=U$3-1,$D16&gt;=U$3),IF($H16="",'Color Key'!$C$9,VLOOKUP($H16,'Color Key'!$B$11:$D$17,2,FALSE)),"")&amp;IF(LEFT(T$4,1)="S","H","")</f>
        <v/>
      </c>
      <c r="U16" s="32" t="str">
        <f>IF(AND($C16&lt;=V$3-1,$D16&gt;=V$3),IF($H16="",'Color Key'!$C$9,VLOOKUP($H16,'Color Key'!$B$11:$D$17,2,FALSE)),"")&amp;IF(LEFT(U$4,1)="S","H","")</f>
        <v/>
      </c>
      <c r="V16" s="32" t="str">
        <f>IF(AND($C16&lt;=W$3-1,$D16&gt;=W$3),IF($H16="",'Color Key'!$C$9,VLOOKUP($H16,'Color Key'!$B$11:$D$17,2,FALSE)),"")&amp;IF(LEFT(V$4,1)="S","H","")</f>
        <v/>
      </c>
      <c r="W16" s="32" t="str">
        <f>IF(AND($C16&lt;=X$3-1,$D16&gt;=X$3),IF($H16="",'Color Key'!$C$9,VLOOKUP($H16,'Color Key'!$B$11:$D$17,2,FALSE)),"")&amp;IF(LEFT(W$4,1)="S","H","")</f>
        <v>H</v>
      </c>
      <c r="X16" s="32" t="str">
        <f>IF(AND($C16&lt;=Y$3-1,$D16&gt;=Y$3),IF($H16="",'Color Key'!$C$9,VLOOKUP($H16,'Color Key'!$B$11:$D$17,2,FALSE)),"")&amp;IF(LEFT(X$4,1)="S","H","")</f>
        <v>H</v>
      </c>
      <c r="Y16" s="32" t="str">
        <f>IF(AND($C16&lt;=Z$3-1,$D16&gt;=Z$3),IF($H16="",'Color Key'!$C$9,VLOOKUP($H16,'Color Key'!$B$11:$D$17,2,FALSE)),"")&amp;IF(LEFT(Y$4,1)="S","H","")</f>
        <v/>
      </c>
      <c r="Z16" s="32" t="str">
        <f>IF(AND($C16&lt;=AA$3-1,$D16&gt;=AA$3),IF($H16="",'Color Key'!$C$9,VLOOKUP($H16,'Color Key'!$B$11:$D$17,2,FALSE)),"")&amp;IF(LEFT(Z$4,1)="S","H","")</f>
        <v/>
      </c>
      <c r="AA16" s="32" t="str">
        <f>IF(AND($C16&lt;=AB$3-1,$D16&gt;=AB$3),IF($H16="",'Color Key'!$C$9,VLOOKUP($H16,'Color Key'!$B$11:$D$17,2,FALSE)),"")&amp;IF(LEFT(AA$4,1)="S","H","")</f>
        <v/>
      </c>
      <c r="AB16" s="32" t="str">
        <f>IF(AND($C16&lt;=AC$3-1,$D16&gt;=AC$3),IF($H16="",'Color Key'!$C$9,VLOOKUP($H16,'Color Key'!$B$11:$D$17,2,FALSE)),"")&amp;IF(LEFT(AB$4,1)="S","H","")</f>
        <v/>
      </c>
      <c r="AC16" s="32" t="str">
        <f>IF(AND($C16&lt;=AD$3-1,$D16&gt;=AD$3),IF($H16="",'Color Key'!$C$9,VLOOKUP($H16,'Color Key'!$B$11:$D$17,2,FALSE)),"")&amp;IF(LEFT(AC$4,1)="S","H","")</f>
        <v/>
      </c>
      <c r="AD16" s="32" t="str">
        <f>IF(AND($C16&lt;=AE$3-1,$D16&gt;=AE$3),IF($H16="",'Color Key'!$C$9,VLOOKUP($H16,'Color Key'!$B$11:$D$17,2,FALSE)),"")&amp;IF(LEFT(AD$4,1)="S","H","")</f>
        <v>H</v>
      </c>
      <c r="AE16" s="32" t="str">
        <f>IF(AND($C16&lt;=AF$3-1,$D16&gt;=AF$3),IF($H16="",'Color Key'!$C$9,VLOOKUP($H16,'Color Key'!$B$11:$D$17,2,FALSE)),"")&amp;IF(LEFT(AE$4,1)="S","H","")</f>
        <v>H</v>
      </c>
      <c r="AF16" s="32" t="str">
        <f>IF(AND($C16&lt;=AG$3-1,$D16&gt;=AG$3),IF($H16="",'Color Key'!$C$9,VLOOKUP($H16,'Color Key'!$B$11:$D$17,2,FALSE)),"")&amp;IF(LEFT(AF$4,1)="S","H","")</f>
        <v/>
      </c>
      <c r="AG16" s="32" t="str">
        <f>IF(AND($C16&lt;=AH$3-1,$D16&gt;=AH$3),IF($H16="",'Color Key'!$C$9,VLOOKUP($H16,'Color Key'!$B$11:$D$17,2,FALSE)),"")&amp;IF(LEFT(AG$4,1)="S","H","")</f>
        <v/>
      </c>
      <c r="AH16" s="32" t="str">
        <f>IF(AND($C16&lt;=AI$3-1,$D16&gt;=AI$3),IF($H16="",'Color Key'!$C$9,VLOOKUP($H16,'Color Key'!$B$11:$D$17,2,FALSE)),"")&amp;IF(LEFT(AH$4,1)="S","H","")</f>
        <v/>
      </c>
      <c r="AI16" s="32" t="str">
        <f>IF(AND($C16&lt;=AJ$3-1,$D16&gt;=AJ$3),IF($H16="",'Color Key'!$C$9,VLOOKUP($H16,'Color Key'!$B$11:$D$17,2,FALSE)),"")&amp;IF(LEFT(AI$4,1)="S","H","")</f>
        <v/>
      </c>
      <c r="AJ16" s="32" t="str">
        <f>IF(AND($C16&lt;=AK$3-1,$D16&gt;=AK$3),IF($H16="",'Color Key'!$C$9,VLOOKUP($H16,'Color Key'!$B$11:$D$17,2,FALSE)),"")&amp;IF(LEFT(AJ$4,1)="S","H","")</f>
        <v/>
      </c>
      <c r="AK16" s="32" t="str">
        <f>IF(AND($C16&lt;=AL$3-1,$D16&gt;=AL$3),IF($H16="",'Color Key'!$C$9,VLOOKUP($H16,'Color Key'!$B$11:$D$17,2,FALSE)),"")&amp;IF(LEFT(AK$4,1)="S","H","")</f>
        <v>H</v>
      </c>
      <c r="AL16" s="32" t="str">
        <f>IF(AND($C16&lt;=AM$3-1,$D16&gt;=AM$3),IF($H16="",'Color Key'!$C$9,VLOOKUP($H16,'Color Key'!$B$11:$D$17,2,FALSE)),"")&amp;IF(LEFT(AL$4,1)="S","H","")</f>
        <v>H</v>
      </c>
      <c r="AM16" s="32" t="str">
        <f>IF(AND($C16&lt;=AN$3-1,$D16&gt;=AN$3),IF($H16="",'Color Key'!$C$9,VLOOKUP($H16,'Color Key'!$B$11:$D$17,2,FALSE)),"")&amp;IF(LEFT(AM$4,1)="S","H","")</f>
        <v/>
      </c>
      <c r="AN16" s="32" t="str">
        <f>IF(AND($C16&lt;=AO$3-1,$D16&gt;=AO$3),IF($H16="",'Color Key'!$C$9,VLOOKUP($H16,'Color Key'!$B$11:$D$17,2,FALSE)),"")&amp;IF(LEFT(AN$4,1)="S","H","")</f>
        <v/>
      </c>
      <c r="AO16" s="32" t="str">
        <f>IF(AND($C16&lt;=AP$3-1,$D16&gt;=AP$3),IF($H16="",'Color Key'!$C$9,VLOOKUP($H16,'Color Key'!$B$11:$D$17,2,FALSE)),"")&amp;IF(LEFT(AO$4,1)="S","H","")</f>
        <v/>
      </c>
      <c r="AP16" s="32" t="str">
        <f>IF(AND($C16&lt;=AQ$3-1,$D16&gt;=AQ$3),IF($H16="",'Color Key'!$C$9,VLOOKUP($H16,'Color Key'!$B$11:$D$17,2,FALSE)),"")&amp;IF(LEFT(AP$4,1)="S","H","")</f>
        <v/>
      </c>
      <c r="AQ16" s="32" t="str">
        <f>IF(AND($C16&lt;=AR$3-1,$D16&gt;=AR$3),IF($H16="",'Color Key'!$C$9,VLOOKUP($H16,'Color Key'!$B$11:$D$17,2,FALSE)),"")&amp;IF(LEFT(AQ$4,1)="S","H","")</f>
        <v/>
      </c>
      <c r="AR16" s="32" t="str">
        <f>IF(AND($C16&lt;=AS$3-1,$D16&gt;=AS$3),IF($H16="",'Color Key'!$C$9,VLOOKUP($H16,'Color Key'!$B$11:$D$17,2,FALSE)),"")&amp;IF(LEFT(AR$4,1)="S","H","")</f>
        <v>H</v>
      </c>
      <c r="AS16" s="32" t="str">
        <f>IF(AND($C16&lt;=AT$3-1,$D16&gt;=AT$3),IF($H16="",'Color Key'!$C$9,VLOOKUP($H16,'Color Key'!$B$11:$D$17,2,FALSE)),"")&amp;IF(LEFT(AS$4,1)="S","H","")</f>
        <v>H</v>
      </c>
      <c r="AT16" s="62" t="str">
        <f>IF(AND($C16&lt;=AU$3-1,$D16&gt;=AU$3),IF($H16="",'Color Key'!$C$9,VLOOKUP($H16,'Color Key'!$B$11:$D$17,2,FALSE)),"")&amp;IF(LEFT(AT$4,1)="S","H","")</f>
        <v/>
      </c>
      <c r="AU16" s="123" t="str">
        <f>IF(AND($C16&lt;=AV$3-1,$D16&gt;=AV$3),IF($H16="",'Color Key'!$C$9,VLOOKUP($H16,'Color Key'!$B$11:$D$17,2,FALSE)),"")&amp;IF(LEFT(AU$4,1)="S","H","")</f>
        <v/>
      </c>
      <c r="AV16" s="64" t="str">
        <f>IF(AND($C16&lt;=AW$3-1,$D16&gt;=AW$3),IF($H16="",'Color Key'!$C$9,VLOOKUP($H16,'Color Key'!$B$11:$D$17,2,FALSE)),"")&amp;IF(LEFT(AV$4,1)="S","H","")</f>
        <v/>
      </c>
      <c r="AW16" s="64" t="str">
        <f>IF(AND($C16&lt;=AX$3-1,$D16&gt;=AX$3),IF($H16="",'Color Key'!$C$9,VLOOKUP($H16,'Color Key'!$B$11:$D$17,2,FALSE)),"")&amp;IF(LEFT(AW$4,1)="S","H","")</f>
        <v/>
      </c>
      <c r="AX16" s="64" t="str">
        <f>IF(AND($C16&lt;=AY$3-1,$D16&gt;=AY$3),IF($H16="",'Color Key'!$C$9,VLOOKUP($H16,'Color Key'!$B$11:$D$17,2,FALSE)),"")&amp;IF(LEFT(AX$4,1)="S","H","")</f>
        <v/>
      </c>
      <c r="AY16" s="42" t="str">
        <f>IF(AND($C16&lt;=AZ$3-1,$D16&gt;=AZ$3),IF($H16="",'Color Key'!$C$9,VLOOKUP($H16,'Color Key'!$B$11:$D$17,2,FALSE)),"")&amp;IF(LEFT(AY$4,1)="S","H","")</f>
        <v>green</v>
      </c>
      <c r="AZ16" s="32" t="str">
        <f>IF(AND($C16&lt;=BA$3-1,$D16&gt;=BA$3),IF($H16="",'Color Key'!$C$9,VLOOKUP($H16,'Color Key'!$B$11:$D$17,2,FALSE)),"")&amp;IF(LEFT(AZ$4,1)="S","H","")</f>
        <v>green</v>
      </c>
      <c r="BA16" s="32" t="str">
        <f>IF(AND($C16&lt;=BB$3-1,$D16&gt;=BB$3),IF($H16="",'Color Key'!$C$9,VLOOKUP($H16,'Color Key'!$B$11:$D$17,2,FALSE)),"")&amp;IF(LEFT(BA$4,1)="S","H","")</f>
        <v/>
      </c>
      <c r="BB16" s="32" t="str">
        <f>IF(AND($C16&lt;=BC$3-1,$D16&gt;=BC$3),IF($H16="",'Color Key'!$C$9,VLOOKUP($H16,'Color Key'!$B$11:$D$17,2,FALSE)),"")&amp;IF(LEFT(BB$4,1)="S","H","")</f>
        <v/>
      </c>
      <c r="BC16" s="52" t="str">
        <f>IF(AND($C16&lt;=BD$3-1,$D16&gt;=BD$3),IF($H16="",'Color Key'!$C$9,VLOOKUP($H16,'Color Key'!$B$11:$D$17,2,FALSE)),"")&amp;IF(LEFT(BC$4,1)="S","H","")</f>
        <v/>
      </c>
      <c r="BD16" s="64" t="str">
        <f>IF(AND($C16&lt;=BE$3-1,$D16&gt;=BE$3),IF($H16="",'Color Key'!$C$9,VLOOKUP($H16,'Color Key'!$B$11:$D$17,2,FALSE)),"")&amp;IF(LEFT(BD$4,1)="S","H","")</f>
        <v/>
      </c>
      <c r="BE16" s="64" t="str">
        <f>IF(AND($C16&lt;=BF$3-1,$D16&gt;=BF$3),IF($H16="",'Color Key'!$C$9,VLOOKUP($H16,'Color Key'!$B$11:$D$17,2,FALSE)),"")&amp;IF(LEFT(BE$4,1)="S","H","")</f>
        <v/>
      </c>
      <c r="BF16" s="64" t="str">
        <f>IF(AND($C16&lt;=BG$3-1,$D16&gt;=BG$3),IF($H16="",'Color Key'!$C$9,VLOOKUP($H16,'Color Key'!$B$11:$D$17,2,FALSE)),"")&amp;IF(LEFT(BF$4,1)="S","H","")</f>
        <v/>
      </c>
      <c r="BG16" s="64" t="str">
        <f>IF(AND($C16&lt;=BH$3-1,$D16&gt;=BH$3),IF($H16="",'Color Key'!$C$9,VLOOKUP($H16,'Color Key'!$B$11:$D$17,2,FALSE)),"")&amp;IF(LEFT(BG$4,1)="S","H","")</f>
        <v/>
      </c>
      <c r="BH16" s="51" t="str">
        <f>IF(AND($C16&lt;=BI$3-1,$D16&gt;=BI$3),IF($H16="",'Color Key'!$C$9,VLOOKUP($H16,'Color Key'!$B$11:$D$17,2,FALSE)),"")&amp;IF(LEFT(BH$4,1)="S","H","")</f>
        <v/>
      </c>
      <c r="BI16" s="32" t="str">
        <f>IF(AND($C16&lt;=BJ$3-1,$D16&gt;=BJ$3),IF($H16="",'Color Key'!$C$9,VLOOKUP($H16,'Color Key'!$B$11:$D$17,2,FALSE)),"")&amp;IF(LEFT(BI$4,1)="S","H","")</f>
        <v/>
      </c>
      <c r="BJ16" s="32" t="str">
        <f>IF(AND($C16&lt;=BK$3-1,$D16&gt;=BK$3),IF($H16="",'Color Key'!$C$9,VLOOKUP($H16,'Color Key'!$B$11:$D$17,2,FALSE)),"")&amp;IF(LEFT(BJ$4,1)="S","H","")</f>
        <v/>
      </c>
      <c r="BK16" s="52" t="str">
        <f>IF(AND($C16&lt;=BL$3-1,$D16&gt;=BL$3),IF($H16="",'Color Key'!$C$9,VLOOKUP($H16,'Color Key'!$B$11:$D$17,2,FALSE)),"")&amp;IF(LEFT(BK$4,1)="S","H","")</f>
        <v/>
      </c>
      <c r="BL16" s="64" t="str">
        <f>IF(AND($C16&lt;=BM$3-1,$D16&gt;=BM$3),IF($H16="",'Color Key'!$C$9,VLOOKUP($H16,'Color Key'!$B$11:$D$17,2,FALSE)),"")&amp;IF(LEFT(BL$4,1)="S","H","")</f>
        <v/>
      </c>
      <c r="BM16" s="64" t="str">
        <f>IF(AND($C16&lt;=BN$3-1,$D16&gt;=BN$3),IF($H16="",'Color Key'!$C$9,VLOOKUP($H16,'Color Key'!$B$11:$D$17,2,FALSE)),"")&amp;IF(LEFT(BM$4,1)="S","H","")</f>
        <v/>
      </c>
      <c r="BN16" s="64" t="str">
        <f>IF(AND($C16&lt;=BO$3-1,$D16&gt;=BO$3),IF($H16="",'Color Key'!$C$9,VLOOKUP($H16,'Color Key'!$B$11:$D$17,2,FALSE)),"")&amp;IF(LEFT(BN$4,1)="S","H","")</f>
        <v/>
      </c>
      <c r="BO16" s="64" t="str">
        <f>IF(AND($C16&lt;=BP$3-1,$D16&gt;=BP$3),IF($H16="",'Color Key'!$C$9,VLOOKUP($H16,'Color Key'!$B$11:$D$17,2,FALSE)),"")&amp;IF(LEFT(BO$4,1)="S","H","")</f>
        <v/>
      </c>
      <c r="BP16" s="64" t="str">
        <f>IF(AND($C16&lt;=BQ$3-1,$D16&gt;=BQ$3),IF($H16="",'Color Key'!$C$9,VLOOKUP($H16,'Color Key'!$B$11:$D$17,2,FALSE)),"")&amp;IF(LEFT(BP$4,1)="S","H","")</f>
        <v/>
      </c>
      <c r="BQ16" s="51" t="str">
        <f>IF(AND($C16&lt;=BR$3-1,$D16&gt;=BR$3),IF($H16="",'Color Key'!$C$9,VLOOKUP($H16,'Color Key'!$B$11:$D$17,2,FALSE)),"")&amp;IF(LEFT(BQ$4,1)="S","H","")</f>
        <v/>
      </c>
      <c r="BR16" t="str">
        <f>IF(AND($C16&lt;=BS$3-1,$D16&gt;=BS$3),IF($H16="",'Color Key'!$C$9,VLOOKUP($H16,'Color Key'!$B$11:$D$17,2,FALSE)),"")&amp;IF(LEFT(BR$4,1)="S","H","")</f>
        <v/>
      </c>
      <c r="BS16" t="str">
        <f>IF(AND($C16&lt;=BT$3-1,$D16&gt;=BT$3),IF($H16="",'Color Key'!$C$9,VLOOKUP($H16,'Color Key'!$B$11:$D$17,2,FALSE)),"")&amp;IF(LEFT(BS$4,1)="S","H","")</f>
        <v/>
      </c>
      <c r="BT16" t="str">
        <f>IF(AND($C16&lt;=BU$3-1,$D16&gt;=BU$3),IF($H16="",'Color Key'!$C$9,VLOOKUP($H16,'Color Key'!$B$11:$D$17,2,FALSE)),"")&amp;IF(LEFT(BT$4,1)="S","H","")</f>
        <v/>
      </c>
    </row>
    <row r="17" spans="3:72" ht="13">
      <c r="C17" s="89">
        <f t="shared" si="10"/>
        <v>42660</v>
      </c>
      <c r="D17" s="89">
        <f>C17+7</f>
        <v>42667</v>
      </c>
      <c r="E17" s="67"/>
      <c r="F17" s="67"/>
      <c r="G17" s="67"/>
      <c r="H17" s="95" t="s">
        <v>29</v>
      </c>
      <c r="I17" s="67"/>
      <c r="J17" s="67"/>
      <c r="K17" s="67"/>
      <c r="L17" s="92" t="s">
        <v>37</v>
      </c>
      <c r="S17" s="51" t="str">
        <f>IF(AND($C17&lt;=T$3-1,$D17&gt;=T$3),IF($H17="",'Color Key'!$C$9,VLOOKUP($H17,'Color Key'!$B$11:$D$17,2,FALSE)),"")&amp;IF(LEFT(S$4,1)="S","H","")</f>
        <v/>
      </c>
      <c r="T17" s="32" t="str">
        <f>IF(AND($C17&lt;=U$3-1,$D17&gt;=U$3),IF($H17="",'Color Key'!$C$9,VLOOKUP($H17,'Color Key'!$B$11:$D$17,2,FALSE)),"")&amp;IF(LEFT(T$4,1)="S","H","")</f>
        <v/>
      </c>
      <c r="U17" s="32" t="str">
        <f>IF(AND($C17&lt;=V$3-1,$D17&gt;=V$3),IF($H17="",'Color Key'!$C$9,VLOOKUP($H17,'Color Key'!$B$11:$D$17,2,FALSE)),"")&amp;IF(LEFT(U$4,1)="S","H","")</f>
        <v/>
      </c>
      <c r="V17" s="32" t="str">
        <f>IF(AND($C17&lt;=W$3-1,$D17&gt;=W$3),IF($H17="",'Color Key'!$C$9,VLOOKUP($H17,'Color Key'!$B$11:$D$17,2,FALSE)),"")&amp;IF(LEFT(V$4,1)="S","H","")</f>
        <v/>
      </c>
      <c r="W17" s="32" t="str">
        <f>IF(AND($C17&lt;=X$3-1,$D17&gt;=X$3),IF($H17="",'Color Key'!$C$9,VLOOKUP($H17,'Color Key'!$B$11:$D$17,2,FALSE)),"")&amp;IF(LEFT(W$4,1)="S","H","")</f>
        <v>H</v>
      </c>
      <c r="X17" s="32" t="str">
        <f>IF(AND($C17&lt;=Y$3-1,$D17&gt;=Y$3),IF($H17="",'Color Key'!$C$9,VLOOKUP($H17,'Color Key'!$B$11:$D$17,2,FALSE)),"")&amp;IF(LEFT(X$4,1)="S","H","")</f>
        <v>H</v>
      </c>
      <c r="Y17" s="32" t="str">
        <f>IF(AND($C17&lt;=Z$3-1,$D17&gt;=Z$3),IF($H17="",'Color Key'!$C$9,VLOOKUP($H17,'Color Key'!$B$11:$D$17,2,FALSE)),"")&amp;IF(LEFT(Y$4,1)="S","H","")</f>
        <v/>
      </c>
      <c r="Z17" s="32" t="str">
        <f>IF(AND($C17&lt;=AA$3-1,$D17&gt;=AA$3),IF($H17="",'Color Key'!$C$9,VLOOKUP($H17,'Color Key'!$B$11:$D$17,2,FALSE)),"")&amp;IF(LEFT(Z$4,1)="S","H","")</f>
        <v/>
      </c>
      <c r="AA17" s="32" t="str">
        <f>IF(AND($C17&lt;=AB$3-1,$D17&gt;=AB$3),IF($H17="",'Color Key'!$C$9,VLOOKUP($H17,'Color Key'!$B$11:$D$17,2,FALSE)),"")&amp;IF(LEFT(AA$4,1)="S","H","")</f>
        <v/>
      </c>
      <c r="AB17" s="32" t="str">
        <f>IF(AND($C17&lt;=AC$3-1,$D17&gt;=AC$3),IF($H17="",'Color Key'!$C$9,VLOOKUP($H17,'Color Key'!$B$11:$D$17,2,FALSE)),"")&amp;IF(LEFT(AB$4,1)="S","H","")</f>
        <v/>
      </c>
      <c r="AC17" s="32" t="str">
        <f>IF(AND($C17&lt;=AD$3-1,$D17&gt;=AD$3),IF($H17="",'Color Key'!$C$9,VLOOKUP($H17,'Color Key'!$B$11:$D$17,2,FALSE)),"")&amp;IF(LEFT(AC$4,1)="S","H","")</f>
        <v/>
      </c>
      <c r="AD17" s="32" t="str">
        <f>IF(AND($C17&lt;=AE$3-1,$D17&gt;=AE$3),IF($H17="",'Color Key'!$C$9,VLOOKUP($H17,'Color Key'!$B$11:$D$17,2,FALSE)),"")&amp;IF(LEFT(AD$4,1)="S","H","")</f>
        <v>H</v>
      </c>
      <c r="AE17" s="32" t="str">
        <f>IF(AND($C17&lt;=AF$3-1,$D17&gt;=AF$3),IF($H17="",'Color Key'!$C$9,VLOOKUP($H17,'Color Key'!$B$11:$D$17,2,FALSE)),"")&amp;IF(LEFT(AE$4,1)="S","H","")</f>
        <v>H</v>
      </c>
      <c r="AF17" s="32" t="str">
        <f>IF(AND($C17&lt;=AG$3-1,$D17&gt;=AG$3),IF($H17="",'Color Key'!$C$9,VLOOKUP($H17,'Color Key'!$B$11:$D$17,2,FALSE)),"")&amp;IF(LEFT(AF$4,1)="S","H","")</f>
        <v/>
      </c>
      <c r="AG17" s="32" t="str">
        <f>IF(AND($C17&lt;=AH$3-1,$D17&gt;=AH$3),IF($H17="",'Color Key'!$C$9,VLOOKUP($H17,'Color Key'!$B$11:$D$17,2,FALSE)),"")&amp;IF(LEFT(AG$4,1)="S","H","")</f>
        <v/>
      </c>
      <c r="AH17" s="32" t="str">
        <f>IF(AND($C17&lt;=AI$3-1,$D17&gt;=AI$3),IF($H17="",'Color Key'!$C$9,VLOOKUP($H17,'Color Key'!$B$11:$D$17,2,FALSE)),"")&amp;IF(LEFT(AH$4,1)="S","H","")</f>
        <v/>
      </c>
      <c r="AI17" s="32" t="str">
        <f>IF(AND($C17&lt;=AJ$3-1,$D17&gt;=AJ$3),IF($H17="",'Color Key'!$C$9,VLOOKUP($H17,'Color Key'!$B$11:$D$17,2,FALSE)),"")&amp;IF(LEFT(AI$4,1)="S","H","")</f>
        <v/>
      </c>
      <c r="AJ17" s="32" t="str">
        <f>IF(AND($C17&lt;=AK$3-1,$D17&gt;=AK$3),IF($H17="",'Color Key'!$C$9,VLOOKUP($H17,'Color Key'!$B$11:$D$17,2,FALSE)),"")&amp;IF(LEFT(AJ$4,1)="S","H","")</f>
        <v/>
      </c>
      <c r="AK17" s="32" t="str">
        <f>IF(AND($C17&lt;=AL$3-1,$D17&gt;=AL$3),IF($H17="",'Color Key'!$C$9,VLOOKUP($H17,'Color Key'!$B$11:$D$17,2,FALSE)),"")&amp;IF(LEFT(AK$4,1)="S","H","")</f>
        <v>H</v>
      </c>
      <c r="AL17" s="32" t="str">
        <f>IF(AND($C17&lt;=AM$3-1,$D17&gt;=AM$3),IF($H17="",'Color Key'!$C$9,VLOOKUP($H17,'Color Key'!$B$11:$D$17,2,FALSE)),"")&amp;IF(LEFT(AL$4,1)="S","H","")</f>
        <v>H</v>
      </c>
      <c r="AM17" s="32" t="str">
        <f>IF(AND($C17&lt;=AN$3-1,$D17&gt;=AN$3),IF($H17="",'Color Key'!$C$9,VLOOKUP($H17,'Color Key'!$B$11:$D$17,2,FALSE)),"")&amp;IF(LEFT(AM$4,1)="S","H","")</f>
        <v/>
      </c>
      <c r="AN17" s="32" t="str">
        <f>IF(AND($C17&lt;=AO$3-1,$D17&gt;=AO$3),IF($H17="",'Color Key'!$C$9,VLOOKUP($H17,'Color Key'!$B$11:$D$17,2,FALSE)),"")&amp;IF(LEFT(AN$4,1)="S","H","")</f>
        <v/>
      </c>
      <c r="AO17" s="32" t="str">
        <f>IF(AND($C17&lt;=AP$3-1,$D17&gt;=AP$3),IF($H17="",'Color Key'!$C$9,VLOOKUP($H17,'Color Key'!$B$11:$D$17,2,FALSE)),"")&amp;IF(LEFT(AO$4,1)="S","H","")</f>
        <v/>
      </c>
      <c r="AP17" s="32" t="str">
        <f>IF(AND($C17&lt;=AQ$3-1,$D17&gt;=AQ$3),IF($H17="",'Color Key'!$C$9,VLOOKUP($H17,'Color Key'!$B$11:$D$17,2,FALSE)),"")&amp;IF(LEFT(AP$4,1)="S","H","")</f>
        <v/>
      </c>
      <c r="AQ17" s="32" t="str">
        <f>IF(AND($C17&lt;=AR$3-1,$D17&gt;=AR$3),IF($H17="",'Color Key'!$C$9,VLOOKUP($H17,'Color Key'!$B$11:$D$17,2,FALSE)),"")&amp;IF(LEFT(AQ$4,1)="S","H","")</f>
        <v/>
      </c>
      <c r="AR17" s="32" t="str">
        <f>IF(AND($C17&lt;=AS$3-1,$D17&gt;=AS$3),IF($H17="",'Color Key'!$C$9,VLOOKUP($H17,'Color Key'!$B$11:$D$17,2,FALSE)),"")&amp;IF(LEFT(AR$4,1)="S","H","")</f>
        <v>H</v>
      </c>
      <c r="AS17" s="32" t="str">
        <f>IF(AND($C17&lt;=AT$3-1,$D17&gt;=AT$3),IF($H17="",'Color Key'!$C$9,VLOOKUP($H17,'Color Key'!$B$11:$D$17,2,FALSE)),"")&amp;IF(LEFT(AS$4,1)="S","H","")</f>
        <v>H</v>
      </c>
      <c r="AT17" s="62" t="str">
        <f>IF(AND($C17&lt;=AU$3-1,$D17&gt;=AU$3),IF($H17="",'Color Key'!$C$9,VLOOKUP($H17,'Color Key'!$B$11:$D$17,2,FALSE)),"")&amp;IF(LEFT(AT$4,1)="S","H","")</f>
        <v/>
      </c>
      <c r="AU17" s="123" t="str">
        <f>IF(AND($C17&lt;=AV$3-1,$D17&gt;=AV$3),IF($H17="",'Color Key'!$C$9,VLOOKUP($H17,'Color Key'!$B$11:$D$17,2,FALSE)),"")&amp;IF(LEFT(AU$4,1)="S","H","")</f>
        <v/>
      </c>
      <c r="AV17" s="64" t="str">
        <f>IF(AND($C17&lt;=AW$3-1,$D17&gt;=AW$3),IF($H17="",'Color Key'!$C$9,VLOOKUP($H17,'Color Key'!$B$11:$D$17,2,FALSE)),"")&amp;IF(LEFT(AV$4,1)="S","H","")</f>
        <v/>
      </c>
      <c r="AW17" s="64" t="str">
        <f>IF(AND($C17&lt;=AX$3-1,$D17&gt;=AX$3),IF($H17="",'Color Key'!$C$9,VLOOKUP($H17,'Color Key'!$B$11:$D$17,2,FALSE)),"")&amp;IF(LEFT(AW$4,1)="S","H","")</f>
        <v/>
      </c>
      <c r="AX17" s="64" t="str">
        <f>IF(AND($C17&lt;=AY$3-1,$D17&gt;=AY$3),IF($H17="",'Color Key'!$C$9,VLOOKUP($H17,'Color Key'!$B$11:$D$17,2,FALSE)),"")&amp;IF(LEFT(AX$4,1)="S","H","")</f>
        <v/>
      </c>
      <c r="AY17" s="42" t="str">
        <f>IF(AND($C17&lt;=AZ$3-1,$D17&gt;=AZ$3),IF($H17="",'Color Key'!$C$9,VLOOKUP($H17,'Color Key'!$B$11:$D$17,2,FALSE)),"")&amp;IF(LEFT(AY$4,1)="S","H","")</f>
        <v/>
      </c>
      <c r="AZ17" s="32" t="str">
        <f>IF(AND($C17&lt;=BA$3-1,$D17&gt;=BA$3),IF($H17="",'Color Key'!$C$9,VLOOKUP($H17,'Color Key'!$B$11:$D$17,2,FALSE)),"")&amp;IF(LEFT(AZ$4,1)="S","H","")</f>
        <v/>
      </c>
      <c r="BA17" s="32" t="str">
        <f>IF(AND($C17&lt;=BB$3-1,$D17&gt;=BB$3),IF($H17="",'Color Key'!$C$9,VLOOKUP($H17,'Color Key'!$B$11:$D$17,2,FALSE)),"")&amp;IF(LEFT(BA$4,1)="S","H","")</f>
        <v>green</v>
      </c>
      <c r="BB17" s="32" t="str">
        <f>IF(AND($C17&lt;=BC$3-1,$D17&gt;=BC$3),IF($H17="",'Color Key'!$C$9,VLOOKUP($H17,'Color Key'!$B$11:$D$17,2,FALSE)),"")&amp;IF(LEFT(BB$4,1)="S","H","")</f>
        <v/>
      </c>
      <c r="BC17" s="52" t="str">
        <f>IF(AND($C17&lt;=BD$3-1,$D17&gt;=BD$3),IF($H17="",'Color Key'!$C$9,VLOOKUP($H17,'Color Key'!$B$11:$D$17,2,FALSE)),"")&amp;IF(LEFT(BC$4,1)="S","H","")</f>
        <v/>
      </c>
      <c r="BD17" s="64" t="str">
        <f>IF(AND($C17&lt;=BE$3-1,$D17&gt;=BE$3),IF($H17="",'Color Key'!$C$9,VLOOKUP($H17,'Color Key'!$B$11:$D$17,2,FALSE)),"")&amp;IF(LEFT(BD$4,1)="S","H","")</f>
        <v/>
      </c>
      <c r="BE17" s="64" t="str">
        <f>IF(AND($C17&lt;=BF$3-1,$D17&gt;=BF$3),IF($H17="",'Color Key'!$C$9,VLOOKUP($H17,'Color Key'!$B$11:$D$17,2,FALSE)),"")&amp;IF(LEFT(BE$4,1)="S","H","")</f>
        <v/>
      </c>
      <c r="BF17" s="64" t="str">
        <f>IF(AND($C17&lt;=BG$3-1,$D17&gt;=BG$3),IF($H17="",'Color Key'!$C$9,VLOOKUP($H17,'Color Key'!$B$11:$D$17,2,FALSE)),"")&amp;IF(LEFT(BF$4,1)="S","H","")</f>
        <v/>
      </c>
      <c r="BG17" s="64" t="str">
        <f>IF(AND($C17&lt;=BH$3-1,$D17&gt;=BH$3),IF($H17="",'Color Key'!$C$9,VLOOKUP($H17,'Color Key'!$B$11:$D$17,2,FALSE)),"")&amp;IF(LEFT(BG$4,1)="S","H","")</f>
        <v/>
      </c>
      <c r="BH17" s="51" t="str">
        <f>IF(AND($C17&lt;=BI$3-1,$D17&gt;=BI$3),IF($H17="",'Color Key'!$C$9,VLOOKUP($H17,'Color Key'!$B$11:$D$17,2,FALSE)),"")&amp;IF(LEFT(BH$4,1)="S","H","")</f>
        <v/>
      </c>
      <c r="BI17" s="32" t="str">
        <f>IF(AND($C17&lt;=BJ$3-1,$D17&gt;=BJ$3),IF($H17="",'Color Key'!$C$9,VLOOKUP($H17,'Color Key'!$B$11:$D$17,2,FALSE)),"")&amp;IF(LEFT(BI$4,1)="S","H","")</f>
        <v/>
      </c>
      <c r="BJ17" s="32" t="str">
        <f>IF(AND($C17&lt;=BK$3-1,$D17&gt;=BK$3),IF($H17="",'Color Key'!$C$9,VLOOKUP($H17,'Color Key'!$B$11:$D$17,2,FALSE)),"")&amp;IF(LEFT(BJ$4,1)="S","H","")</f>
        <v/>
      </c>
      <c r="BK17" s="52" t="str">
        <f>IF(AND($C17&lt;=BL$3-1,$D17&gt;=BL$3),IF($H17="",'Color Key'!$C$9,VLOOKUP($H17,'Color Key'!$B$11:$D$17,2,FALSE)),"")&amp;IF(LEFT(BK$4,1)="S","H","")</f>
        <v/>
      </c>
      <c r="BL17" s="64" t="str">
        <f>IF(AND($C17&lt;=BM$3-1,$D17&gt;=BM$3),IF($H17="",'Color Key'!$C$9,VLOOKUP($H17,'Color Key'!$B$11:$D$17,2,FALSE)),"")&amp;IF(LEFT(BL$4,1)="S","H","")</f>
        <v/>
      </c>
      <c r="BM17" s="64" t="str">
        <f>IF(AND($C17&lt;=BN$3-1,$D17&gt;=BN$3),IF($H17="",'Color Key'!$C$9,VLOOKUP($H17,'Color Key'!$B$11:$D$17,2,FALSE)),"")&amp;IF(LEFT(BM$4,1)="S","H","")</f>
        <v/>
      </c>
      <c r="BN17" s="64" t="str">
        <f>IF(AND($C17&lt;=BO$3-1,$D17&gt;=BO$3),IF($H17="",'Color Key'!$C$9,VLOOKUP($H17,'Color Key'!$B$11:$D$17,2,FALSE)),"")&amp;IF(LEFT(BN$4,1)="S","H","")</f>
        <v/>
      </c>
      <c r="BO17" s="64" t="str">
        <f>IF(AND($C17&lt;=BP$3-1,$D17&gt;=BP$3),IF($H17="",'Color Key'!$C$9,VLOOKUP($H17,'Color Key'!$B$11:$D$17,2,FALSE)),"")&amp;IF(LEFT(BO$4,1)="S","H","")</f>
        <v/>
      </c>
      <c r="BP17" s="64" t="str">
        <f>IF(AND($C17&lt;=BQ$3-1,$D17&gt;=BQ$3),IF($H17="",'Color Key'!$C$9,VLOOKUP($H17,'Color Key'!$B$11:$D$17,2,FALSE)),"")&amp;IF(LEFT(BP$4,1)="S","H","")</f>
        <v/>
      </c>
      <c r="BQ17" s="51" t="str">
        <f>IF(AND($C17&lt;=BR$3-1,$D17&gt;=BR$3),IF($H17="",'Color Key'!$C$9,VLOOKUP($H17,'Color Key'!$B$11:$D$17,2,FALSE)),"")&amp;IF(LEFT(BQ$4,1)="S","H","")</f>
        <v/>
      </c>
      <c r="BR17" t="str">
        <f>IF(AND($C17&lt;=BS$3-1,$D17&gt;=BS$3),IF($H17="",'Color Key'!$C$9,VLOOKUP($H17,'Color Key'!$B$11:$D$17,2,FALSE)),"")&amp;IF(LEFT(BR$4,1)="S","H","")</f>
        <v/>
      </c>
      <c r="BS17" t="str">
        <f>IF(AND($C17&lt;=BT$3-1,$D17&gt;=BT$3),IF($H17="",'Color Key'!$C$9,VLOOKUP($H17,'Color Key'!$B$11:$D$17,2,FALSE)),"")&amp;IF(LEFT(BS$4,1)="S","H","")</f>
        <v/>
      </c>
      <c r="BT17" t="str">
        <f>IF(AND($C17&lt;=BU$3-1,$D17&gt;=BU$3),IF($H17="",'Color Key'!$C$9,VLOOKUP($H17,'Color Key'!$B$11:$D$17,2,FALSE)),"")&amp;IF(LEFT(BT$4,1)="S","H","")</f>
        <v/>
      </c>
    </row>
    <row r="18" spans="3:72" ht="13">
      <c r="S18" s="51" t="str">
        <f>IF(AND($C18&lt;=T$3-1,$D18&gt;=T$3),IF($H18="",'Color Key'!$C$9,VLOOKUP($H18,'Color Key'!$B$11:$D$17,2,FALSE)),"")&amp;IF(LEFT(S$4,1)="S","H","")</f>
        <v/>
      </c>
      <c r="T18" s="32" t="str">
        <f>IF(AND($C18&lt;=U$3-1,$D18&gt;=U$3),IF($H18="",'Color Key'!$C$9,VLOOKUP($H18,'Color Key'!$B$11:$D$17,2,FALSE)),"")&amp;IF(LEFT(T$4,1)="S","H","")</f>
        <v/>
      </c>
      <c r="U18" s="32" t="str">
        <f>IF(AND($C18&lt;=V$3-1,$D18&gt;=V$3),IF($H18="",'Color Key'!$C$9,VLOOKUP($H18,'Color Key'!$B$11:$D$17,2,FALSE)),"")&amp;IF(LEFT(U$4,1)="S","H","")</f>
        <v/>
      </c>
      <c r="V18" s="32" t="str">
        <f>IF(AND($C18&lt;=W$3-1,$D18&gt;=W$3),IF($H18="",'Color Key'!$C$9,VLOOKUP($H18,'Color Key'!$B$11:$D$17,2,FALSE)),"")&amp;IF(LEFT(V$4,1)="S","H","")</f>
        <v/>
      </c>
      <c r="W18" s="32" t="str">
        <f>IF(AND($C18&lt;=X$3-1,$D18&gt;=X$3),IF($H18="",'Color Key'!$C$9,VLOOKUP($H18,'Color Key'!$B$11:$D$17,2,FALSE)),"")&amp;IF(LEFT(W$4,1)="S","H","")</f>
        <v>H</v>
      </c>
      <c r="X18" s="32" t="str">
        <f>IF(AND($C18&lt;=Y$3-1,$D18&gt;=Y$3),IF($H18="",'Color Key'!$C$9,VLOOKUP($H18,'Color Key'!$B$11:$D$17,2,FALSE)),"")&amp;IF(LEFT(X$4,1)="S","H","")</f>
        <v>H</v>
      </c>
      <c r="Y18" s="32" t="str">
        <f>IF(AND($C18&lt;=Z$3-1,$D18&gt;=Z$3),IF($H18="",'Color Key'!$C$9,VLOOKUP($H18,'Color Key'!$B$11:$D$17,2,FALSE)),"")&amp;IF(LEFT(Y$4,1)="S","H","")</f>
        <v/>
      </c>
      <c r="Z18" s="32" t="str">
        <f>IF(AND($C18&lt;=AA$3-1,$D18&gt;=AA$3),IF($H18="",'Color Key'!$C$9,VLOOKUP($H18,'Color Key'!$B$11:$D$17,2,FALSE)),"")&amp;IF(LEFT(Z$4,1)="S","H","")</f>
        <v/>
      </c>
      <c r="AA18" s="32" t="str">
        <f>IF(AND($C18&lt;=AB$3-1,$D18&gt;=AB$3),IF($H18="",'Color Key'!$C$9,VLOOKUP($H18,'Color Key'!$B$11:$D$17,2,FALSE)),"")&amp;IF(LEFT(AA$4,1)="S","H","")</f>
        <v/>
      </c>
      <c r="AB18" s="32" t="str">
        <f>IF(AND($C18&lt;=AC$3-1,$D18&gt;=AC$3),IF($H18="",'Color Key'!$C$9,VLOOKUP($H18,'Color Key'!$B$11:$D$17,2,FALSE)),"")&amp;IF(LEFT(AB$4,1)="S","H","")</f>
        <v/>
      </c>
      <c r="AC18" s="32" t="str">
        <f>IF(AND($C18&lt;=AD$3-1,$D18&gt;=AD$3),IF($H18="",'Color Key'!$C$9,VLOOKUP($H18,'Color Key'!$B$11:$D$17,2,FALSE)),"")&amp;IF(LEFT(AC$4,1)="S","H","")</f>
        <v/>
      </c>
      <c r="AD18" s="32" t="str">
        <f>IF(AND($C18&lt;=AE$3-1,$D18&gt;=AE$3),IF($H18="",'Color Key'!$C$9,VLOOKUP($H18,'Color Key'!$B$11:$D$17,2,FALSE)),"")&amp;IF(LEFT(AD$4,1)="S","H","")</f>
        <v>H</v>
      </c>
      <c r="AE18" s="32" t="str">
        <f>IF(AND($C18&lt;=AF$3-1,$D18&gt;=AF$3),IF($H18="",'Color Key'!$C$9,VLOOKUP($H18,'Color Key'!$B$11:$D$17,2,FALSE)),"")&amp;IF(LEFT(AE$4,1)="S","H","")</f>
        <v>H</v>
      </c>
      <c r="AF18" s="32" t="str">
        <f>IF(AND($C18&lt;=AG$3-1,$D18&gt;=AG$3),IF($H18="",'Color Key'!$C$9,VLOOKUP($H18,'Color Key'!$B$11:$D$17,2,FALSE)),"")&amp;IF(LEFT(AF$4,1)="S","H","")</f>
        <v/>
      </c>
      <c r="AG18" s="32" t="str">
        <f>IF(AND($C18&lt;=AH$3-1,$D18&gt;=AH$3),IF($H18="",'Color Key'!$C$9,VLOOKUP($H18,'Color Key'!$B$11:$D$17,2,FALSE)),"")&amp;IF(LEFT(AG$4,1)="S","H","")</f>
        <v/>
      </c>
      <c r="AH18" s="32" t="str">
        <f>IF(AND($C18&lt;=AI$3-1,$D18&gt;=AI$3),IF($H18="",'Color Key'!$C$9,VLOOKUP($H18,'Color Key'!$B$11:$D$17,2,FALSE)),"")&amp;IF(LEFT(AH$4,1)="S","H","")</f>
        <v/>
      </c>
      <c r="AI18" s="32" t="str">
        <f>IF(AND($C18&lt;=AJ$3-1,$D18&gt;=AJ$3),IF($H18="",'Color Key'!$C$9,VLOOKUP($H18,'Color Key'!$B$11:$D$17,2,FALSE)),"")&amp;IF(LEFT(AI$4,1)="S","H","")</f>
        <v/>
      </c>
      <c r="AJ18" s="32" t="str">
        <f>IF(AND($C18&lt;=AK$3-1,$D18&gt;=AK$3),IF($H18="",'Color Key'!$C$9,VLOOKUP($H18,'Color Key'!$B$11:$D$17,2,FALSE)),"")&amp;IF(LEFT(AJ$4,1)="S","H","")</f>
        <v/>
      </c>
      <c r="AK18" s="32" t="str">
        <f>IF(AND($C18&lt;=AL$3-1,$D18&gt;=AL$3),IF($H18="",'Color Key'!$C$9,VLOOKUP($H18,'Color Key'!$B$11:$D$17,2,FALSE)),"")&amp;IF(LEFT(AK$4,1)="S","H","")</f>
        <v>H</v>
      </c>
      <c r="AL18" s="32" t="str">
        <f>IF(AND($C18&lt;=AM$3-1,$D18&gt;=AM$3),IF($H18="",'Color Key'!$C$9,VLOOKUP($H18,'Color Key'!$B$11:$D$17,2,FALSE)),"")&amp;IF(LEFT(AL$4,1)="S","H","")</f>
        <v>H</v>
      </c>
      <c r="AM18" s="32" t="str">
        <f>IF(AND($C18&lt;=AN$3-1,$D18&gt;=AN$3),IF($H18="",'Color Key'!$C$9,VLOOKUP($H18,'Color Key'!$B$11:$D$17,2,FALSE)),"")&amp;IF(LEFT(AM$4,1)="S","H","")</f>
        <v/>
      </c>
      <c r="AN18" s="32" t="str">
        <f>IF(AND($C18&lt;=AO$3-1,$D18&gt;=AO$3),IF($H18="",'Color Key'!$C$9,VLOOKUP($H18,'Color Key'!$B$11:$D$17,2,FALSE)),"")&amp;IF(LEFT(AN$4,1)="S","H","")</f>
        <v/>
      </c>
      <c r="AO18" s="32" t="str">
        <f>IF(AND($C18&lt;=AP$3-1,$D18&gt;=AP$3),IF($H18="",'Color Key'!$C$9,VLOOKUP($H18,'Color Key'!$B$11:$D$17,2,FALSE)),"")&amp;IF(LEFT(AO$4,1)="S","H","")</f>
        <v/>
      </c>
      <c r="AP18" s="32" t="str">
        <f>IF(AND($C18&lt;=AQ$3-1,$D18&gt;=AQ$3),IF($H18="",'Color Key'!$C$9,VLOOKUP($H18,'Color Key'!$B$11:$D$17,2,FALSE)),"")&amp;IF(LEFT(AP$4,1)="S","H","")</f>
        <v/>
      </c>
      <c r="AQ18" s="32" t="str">
        <f>IF(AND($C18&lt;=AR$3-1,$D18&gt;=AR$3),IF($H18="",'Color Key'!$C$9,VLOOKUP($H18,'Color Key'!$B$11:$D$17,2,FALSE)),"")&amp;IF(LEFT(AQ$4,1)="S","H","")</f>
        <v/>
      </c>
      <c r="AR18" s="32" t="str">
        <f>IF(AND($C18&lt;=AS$3-1,$D18&gt;=AS$3),IF($H18="",'Color Key'!$C$9,VLOOKUP($H18,'Color Key'!$B$11:$D$17,2,FALSE)),"")&amp;IF(LEFT(AR$4,1)="S","H","")</f>
        <v>H</v>
      </c>
      <c r="AS18" s="32" t="str">
        <f>IF(AND($C18&lt;=AT$3-1,$D18&gt;=AT$3),IF($H18="",'Color Key'!$C$9,VLOOKUP($H18,'Color Key'!$B$11:$D$17,2,FALSE)),"")&amp;IF(LEFT(AS$4,1)="S","H","")</f>
        <v>H</v>
      </c>
      <c r="AT18" s="62" t="str">
        <f>IF(AND($C18&lt;=AU$3-1,$D18&gt;=AU$3),IF($H18="",'Color Key'!$C$9,VLOOKUP($H18,'Color Key'!$B$11:$D$17,2,FALSE)),"")&amp;IF(LEFT(AT$4,1)="S","H","")</f>
        <v/>
      </c>
      <c r="AU18" s="123" t="str">
        <f>IF(AND($C18&lt;=AV$3-1,$D18&gt;=AV$3),IF($H18="",'Color Key'!$C$9,VLOOKUP($H18,'Color Key'!$B$11:$D$17,2,FALSE)),"")&amp;IF(LEFT(AU$4,1)="S","H","")</f>
        <v/>
      </c>
      <c r="AV18" s="64" t="str">
        <f>IF(AND($C18&lt;=AW$3-1,$D18&gt;=AW$3),IF($H18="",'Color Key'!$C$9,VLOOKUP($H18,'Color Key'!$B$11:$D$17,2,FALSE)),"")&amp;IF(LEFT(AV$4,1)="S","H","")</f>
        <v/>
      </c>
      <c r="AW18" s="64" t="str">
        <f>IF(AND($C18&lt;=AX$3-1,$D18&gt;=AX$3),IF($H18="",'Color Key'!$C$9,VLOOKUP($H18,'Color Key'!$B$11:$D$17,2,FALSE)),"")&amp;IF(LEFT(AW$4,1)="S","H","")</f>
        <v/>
      </c>
      <c r="AX18" s="64" t="str">
        <f>IF(AND($C18&lt;=AY$3-1,$D18&gt;=AY$3),IF($H18="",'Color Key'!$C$9,VLOOKUP($H18,'Color Key'!$B$11:$D$17,2,FALSE)),"")&amp;IF(LEFT(AX$4,1)="S","H","")</f>
        <v/>
      </c>
      <c r="AY18" s="42" t="str">
        <f>IF(AND($C18&lt;=AZ$3-1,$D18&gt;=AZ$3),IF($H18="",'Color Key'!$C$9,VLOOKUP($H18,'Color Key'!$B$11:$D$17,2,FALSE)),"")&amp;IF(LEFT(AY$4,1)="S","H","")</f>
        <v/>
      </c>
      <c r="AZ18" s="32" t="str">
        <f>IF(AND($C18&lt;=BA$3-1,$D18&gt;=BA$3),IF($H18="",'Color Key'!$C$9,VLOOKUP($H18,'Color Key'!$B$11:$D$17,2,FALSE)),"")&amp;IF(LEFT(AZ$4,1)="S","H","")</f>
        <v/>
      </c>
      <c r="BA18" s="32" t="str">
        <f>IF(AND($C18&lt;=BB$3-1,$D18&gt;=BB$3),IF($H18="",'Color Key'!$C$9,VLOOKUP($H18,'Color Key'!$B$11:$D$17,2,FALSE)),"")&amp;IF(LEFT(BA$4,1)="S","H","")</f>
        <v/>
      </c>
      <c r="BB18" s="32" t="str">
        <f>IF(AND($C18&lt;=BC$3-1,$D18&gt;=BC$3),IF($H18="",'Color Key'!$C$9,VLOOKUP($H18,'Color Key'!$B$11:$D$17,2,FALSE)),"")&amp;IF(LEFT(BB$4,1)="S","H","")</f>
        <v/>
      </c>
      <c r="BC18" s="52" t="str">
        <f>IF(AND($C18&lt;=BD$3-1,$D18&gt;=BD$3),IF($H18="",'Color Key'!$C$9,VLOOKUP($H18,'Color Key'!$B$11:$D$17,2,FALSE)),"")&amp;IF(LEFT(BC$4,1)="S","H","")</f>
        <v/>
      </c>
      <c r="BD18" s="64" t="str">
        <f>IF(AND($C18&lt;=BE$3-1,$D18&gt;=BE$3),IF($H18="",'Color Key'!$C$9,VLOOKUP($H18,'Color Key'!$B$11:$D$17,2,FALSE)),"")&amp;IF(LEFT(BD$4,1)="S","H","")</f>
        <v/>
      </c>
      <c r="BE18" s="64" t="str">
        <f>IF(AND($C18&lt;=BF$3-1,$D18&gt;=BF$3),IF($H18="",'Color Key'!$C$9,VLOOKUP($H18,'Color Key'!$B$11:$D$17,2,FALSE)),"")&amp;IF(LEFT(BE$4,1)="S","H","")</f>
        <v/>
      </c>
      <c r="BF18" s="64" t="str">
        <f>IF(AND($C18&lt;=BG$3-1,$D18&gt;=BG$3),IF($H18="",'Color Key'!$C$9,VLOOKUP($H18,'Color Key'!$B$11:$D$17,2,FALSE)),"")&amp;IF(LEFT(BF$4,1)="S","H","")</f>
        <v/>
      </c>
      <c r="BG18" s="64" t="str">
        <f>IF(AND($C18&lt;=BH$3-1,$D18&gt;=BH$3),IF($H18="",'Color Key'!$C$9,VLOOKUP($H18,'Color Key'!$B$11:$D$17,2,FALSE)),"")&amp;IF(LEFT(BG$4,1)="S","H","")</f>
        <v/>
      </c>
      <c r="BH18" s="51" t="str">
        <f>IF(AND($C18&lt;=BI$3-1,$D18&gt;=BI$3),IF($H18="",'Color Key'!$C$9,VLOOKUP($H18,'Color Key'!$B$11:$D$17,2,FALSE)),"")&amp;IF(LEFT(BH$4,1)="S","H","")</f>
        <v/>
      </c>
      <c r="BI18" s="32" t="str">
        <f>IF(AND($C18&lt;=BJ$3-1,$D18&gt;=BJ$3),IF($H18="",'Color Key'!$C$9,VLOOKUP($H18,'Color Key'!$B$11:$D$17,2,FALSE)),"")&amp;IF(LEFT(BI$4,1)="S","H","")</f>
        <v/>
      </c>
      <c r="BJ18" s="32" t="str">
        <f>IF(AND($C18&lt;=BK$3-1,$D18&gt;=BK$3),IF($H18="",'Color Key'!$C$9,VLOOKUP($H18,'Color Key'!$B$11:$D$17,2,FALSE)),"")&amp;IF(LEFT(BJ$4,1)="S","H","")</f>
        <v/>
      </c>
      <c r="BK18" s="52" t="str">
        <f>IF(AND($C18&lt;=BL$3-1,$D18&gt;=BL$3),IF($H18="",'Color Key'!$C$9,VLOOKUP($H18,'Color Key'!$B$11:$D$17,2,FALSE)),"")&amp;IF(LEFT(BK$4,1)="S","H","")</f>
        <v/>
      </c>
      <c r="BL18" s="64" t="str">
        <f>IF(AND($C18&lt;=BM$3-1,$D18&gt;=BM$3),IF($H18="",'Color Key'!$C$9,VLOOKUP($H18,'Color Key'!$B$11:$D$17,2,FALSE)),"")&amp;IF(LEFT(BL$4,1)="S","H","")</f>
        <v/>
      </c>
      <c r="BM18" s="64" t="str">
        <f>IF(AND($C18&lt;=BN$3-1,$D18&gt;=BN$3),IF($H18="",'Color Key'!$C$9,VLOOKUP($H18,'Color Key'!$B$11:$D$17,2,FALSE)),"")&amp;IF(LEFT(BM$4,1)="S","H","")</f>
        <v/>
      </c>
      <c r="BN18" s="64" t="str">
        <f>IF(AND($C18&lt;=BO$3-1,$D18&gt;=BO$3),IF($H18="",'Color Key'!$C$9,VLOOKUP($H18,'Color Key'!$B$11:$D$17,2,FALSE)),"")&amp;IF(LEFT(BN$4,1)="S","H","")</f>
        <v/>
      </c>
      <c r="BO18" s="64" t="str">
        <f>IF(AND($C18&lt;=BP$3-1,$D18&gt;=BP$3),IF($H18="",'Color Key'!$C$9,VLOOKUP($H18,'Color Key'!$B$11:$D$17,2,FALSE)),"")&amp;IF(LEFT(BO$4,1)="S","H","")</f>
        <v/>
      </c>
      <c r="BP18" s="64" t="str">
        <f>IF(AND($C18&lt;=BQ$3-1,$D18&gt;=BQ$3),IF($H18="",'Color Key'!$C$9,VLOOKUP($H18,'Color Key'!$B$11:$D$17,2,FALSE)),"")&amp;IF(LEFT(BP$4,1)="S","H","")</f>
        <v/>
      </c>
      <c r="BQ18" s="51" t="str">
        <f>IF(AND($C18&lt;=BR$3-1,$D18&gt;=BR$3),IF($H18="",'Color Key'!$C$9,VLOOKUP($H18,'Color Key'!$B$11:$D$17,2,FALSE)),"")&amp;IF(LEFT(BQ$4,1)="S","H","")</f>
        <v/>
      </c>
      <c r="BR18" t="str">
        <f>IF(AND($C18&lt;=BS$3-1,$D18&gt;=BS$3),IF($H18="",'Color Key'!$C$9,VLOOKUP($H18,'Color Key'!$B$11:$D$17,2,FALSE)),"")&amp;IF(LEFT(BR$4,1)="S","H","")</f>
        <v/>
      </c>
      <c r="BS18" t="str">
        <f>IF(AND($C18&lt;=BT$3-1,$D18&gt;=BT$3),IF($H18="",'Color Key'!$C$9,VLOOKUP($H18,'Color Key'!$B$11:$D$17,2,FALSE)),"")&amp;IF(LEFT(BS$4,1)="S","H","")</f>
        <v/>
      </c>
      <c r="BT18" t="str">
        <f>IF(AND($C18&lt;=BU$3-1,$D18&gt;=BU$3),IF($H18="",'Color Key'!$C$9,VLOOKUP($H18,'Color Key'!$B$11:$D$17,2,FALSE)),"")&amp;IF(LEFT(BT$4,1)="S","H","")</f>
        <v/>
      </c>
    </row>
    <row r="19" spans="3:72" ht="13">
      <c r="P19">
        <f>WEEKDAY(S3)</f>
        <v>3</v>
      </c>
      <c r="S19" s="51" t="str">
        <f>IF(AND($C19&lt;=T$3-1,$D19&gt;=T$3),IF($H19="",'Color Key'!$C$9,VLOOKUP($H19,'Color Key'!$B$11:$D$17,2,FALSE)),"")&amp;IF(LEFT(S$4,1)="S","H","")</f>
        <v/>
      </c>
      <c r="T19" s="32" t="str">
        <f>IF(AND($C19&lt;=U$3-1,$D19&gt;=U$3),IF($H19="",'Color Key'!$C$9,VLOOKUP($H19,'Color Key'!$B$11:$D$17,2,FALSE)),"")&amp;IF(LEFT(T$4,1)="S","H","")</f>
        <v/>
      </c>
      <c r="U19" s="32" t="str">
        <f>IF(AND($C19&lt;=V$3-1,$D19&gt;=V$3),IF($H19="",'Color Key'!$C$9,VLOOKUP($H19,'Color Key'!$B$11:$D$17,2,FALSE)),"")&amp;IF(LEFT(U$4,1)="S","H","")</f>
        <v/>
      </c>
      <c r="V19" s="32" t="str">
        <f>IF(AND($C19&lt;=W$3-1,$D19&gt;=W$3),IF($H19="",'Color Key'!$C$9,VLOOKUP($H19,'Color Key'!$B$11:$D$17,2,FALSE)),"")&amp;IF(LEFT(V$4,1)="S","H","")</f>
        <v/>
      </c>
      <c r="W19" s="32" t="str">
        <f>IF(AND($C19&lt;=X$3-1,$D19&gt;=X$3),IF($H19="",'Color Key'!$C$9,VLOOKUP($H19,'Color Key'!$B$11:$D$17,2,FALSE)),"")&amp;IF(LEFT(W$4,1)="S","H","")</f>
        <v>H</v>
      </c>
      <c r="X19" s="32" t="str">
        <f>IF(AND($C19&lt;=Y$3-1,$D19&gt;=Y$3),IF($H19="",'Color Key'!$C$9,VLOOKUP($H19,'Color Key'!$B$11:$D$17,2,FALSE)),"")&amp;IF(LEFT(X$4,1)="S","H","")</f>
        <v>H</v>
      </c>
      <c r="Y19" s="32" t="str">
        <f>IF(AND($C19&lt;=Z$3-1,$D19&gt;=Z$3),IF($H19="",'Color Key'!$C$9,VLOOKUP($H19,'Color Key'!$B$11:$D$17,2,FALSE)),"")&amp;IF(LEFT(Y$4,1)="S","H","")</f>
        <v/>
      </c>
      <c r="Z19" s="32" t="str">
        <f>IF(AND($C19&lt;=AA$3-1,$D19&gt;=AA$3),IF($H19="",'Color Key'!$C$9,VLOOKUP($H19,'Color Key'!$B$11:$D$17,2,FALSE)),"")&amp;IF(LEFT(Z$4,1)="S","H","")</f>
        <v/>
      </c>
      <c r="AA19" s="32" t="str">
        <f>IF(AND($C19&lt;=AB$3-1,$D19&gt;=AB$3),IF($H19="",'Color Key'!$C$9,VLOOKUP($H19,'Color Key'!$B$11:$D$17,2,FALSE)),"")&amp;IF(LEFT(AA$4,1)="S","H","")</f>
        <v/>
      </c>
      <c r="AB19" s="32" t="str">
        <f>IF(AND($C19&lt;=AC$3-1,$D19&gt;=AC$3),IF($H19="",'Color Key'!$C$9,VLOOKUP($H19,'Color Key'!$B$11:$D$17,2,FALSE)),"")&amp;IF(LEFT(AB$4,1)="S","H","")</f>
        <v/>
      </c>
      <c r="AC19" s="32" t="str">
        <f>IF(AND($C19&lt;=AD$3-1,$D19&gt;=AD$3),IF($H19="",'Color Key'!$C$9,VLOOKUP($H19,'Color Key'!$B$11:$D$17,2,FALSE)),"")&amp;IF(LEFT(AC$4,1)="S","H","")</f>
        <v/>
      </c>
      <c r="AD19" s="32" t="str">
        <f>IF(AND($C19&lt;=AE$3-1,$D19&gt;=AE$3),IF($H19="",'Color Key'!$C$9,VLOOKUP($H19,'Color Key'!$B$11:$D$17,2,FALSE)),"")&amp;IF(LEFT(AD$4,1)="S","H","")</f>
        <v>H</v>
      </c>
      <c r="AE19" s="32" t="str">
        <f>IF(AND($C19&lt;=AF$3-1,$D19&gt;=AF$3),IF($H19="",'Color Key'!$C$9,VLOOKUP($H19,'Color Key'!$B$11:$D$17,2,FALSE)),"")&amp;IF(LEFT(AE$4,1)="S","H","")</f>
        <v>H</v>
      </c>
      <c r="AF19" s="32" t="str">
        <f>IF(AND($C19&lt;=AG$3-1,$D19&gt;=AG$3),IF($H19="",'Color Key'!$C$9,VLOOKUP($H19,'Color Key'!$B$11:$D$17,2,FALSE)),"")&amp;IF(LEFT(AF$4,1)="S","H","")</f>
        <v/>
      </c>
      <c r="AG19" s="32" t="str">
        <f>IF(AND($C19&lt;=AH$3-1,$D19&gt;=AH$3),IF($H19="",'Color Key'!$C$9,VLOOKUP($H19,'Color Key'!$B$11:$D$17,2,FALSE)),"")&amp;IF(LEFT(AG$4,1)="S","H","")</f>
        <v/>
      </c>
      <c r="AH19" s="32" t="str">
        <f>IF(AND($C19&lt;=AI$3-1,$D19&gt;=AI$3),IF($H19="",'Color Key'!$C$9,VLOOKUP($H19,'Color Key'!$B$11:$D$17,2,FALSE)),"")&amp;IF(LEFT(AH$4,1)="S","H","")</f>
        <v/>
      </c>
      <c r="AI19" s="32" t="str">
        <f>IF(AND($C19&lt;=AJ$3-1,$D19&gt;=AJ$3),IF($H19="",'Color Key'!$C$9,VLOOKUP($H19,'Color Key'!$B$11:$D$17,2,FALSE)),"")&amp;IF(LEFT(AI$4,1)="S","H","")</f>
        <v/>
      </c>
      <c r="AJ19" s="32" t="str">
        <f>IF(AND($C19&lt;=AK$3-1,$D19&gt;=AK$3),IF($H19="",'Color Key'!$C$9,VLOOKUP($H19,'Color Key'!$B$11:$D$17,2,FALSE)),"")&amp;IF(LEFT(AJ$4,1)="S","H","")</f>
        <v/>
      </c>
      <c r="AK19" s="32" t="str">
        <f>IF(AND($C19&lt;=AL$3-1,$D19&gt;=AL$3),IF($H19="",'Color Key'!$C$9,VLOOKUP($H19,'Color Key'!$B$11:$D$17,2,FALSE)),"")&amp;IF(LEFT(AK$4,1)="S","H","")</f>
        <v>H</v>
      </c>
      <c r="AL19" s="32" t="str">
        <f>IF(AND($C19&lt;=AM$3-1,$D19&gt;=AM$3),IF($H19="",'Color Key'!$C$9,VLOOKUP($H19,'Color Key'!$B$11:$D$17,2,FALSE)),"")&amp;IF(LEFT(AL$4,1)="S","H","")</f>
        <v>H</v>
      </c>
      <c r="AM19" s="32" t="str">
        <f>IF(AND($C19&lt;=AN$3-1,$D19&gt;=AN$3),IF($H19="",'Color Key'!$C$9,VLOOKUP($H19,'Color Key'!$B$11:$D$17,2,FALSE)),"")&amp;IF(LEFT(AM$4,1)="S","H","")</f>
        <v/>
      </c>
      <c r="AN19" s="32" t="str">
        <f>IF(AND($C19&lt;=AO$3-1,$D19&gt;=AO$3),IF($H19="",'Color Key'!$C$9,VLOOKUP($H19,'Color Key'!$B$11:$D$17,2,FALSE)),"")&amp;IF(LEFT(AN$4,1)="S","H","")</f>
        <v/>
      </c>
      <c r="AO19" s="32" t="str">
        <f>IF(AND($C19&lt;=AP$3-1,$D19&gt;=AP$3),IF($H19="",'Color Key'!$C$9,VLOOKUP($H19,'Color Key'!$B$11:$D$17,2,FALSE)),"")&amp;IF(LEFT(AO$4,1)="S","H","")</f>
        <v/>
      </c>
      <c r="AP19" s="32" t="str">
        <f>IF(AND($C19&lt;=AQ$3-1,$D19&gt;=AQ$3),IF($H19="",'Color Key'!$C$9,VLOOKUP($H19,'Color Key'!$B$11:$D$17,2,FALSE)),"")&amp;IF(LEFT(AP$4,1)="S","H","")</f>
        <v/>
      </c>
      <c r="AQ19" s="32" t="str">
        <f>IF(AND($C19&lt;=AR$3-1,$D19&gt;=AR$3),IF($H19="",'Color Key'!$C$9,VLOOKUP($H19,'Color Key'!$B$11:$D$17,2,FALSE)),"")&amp;IF(LEFT(AQ$4,1)="S","H","")</f>
        <v/>
      </c>
      <c r="AR19" s="32" t="str">
        <f>IF(AND($C19&lt;=AS$3-1,$D19&gt;=AS$3),IF($H19="",'Color Key'!$C$9,VLOOKUP($H19,'Color Key'!$B$11:$D$17,2,FALSE)),"")&amp;IF(LEFT(AR$4,1)="S","H","")</f>
        <v>H</v>
      </c>
      <c r="AS19" s="32" t="str">
        <f>IF(AND($C19&lt;=AT$3-1,$D19&gt;=AT$3),IF($H19="",'Color Key'!$C$9,VLOOKUP($H19,'Color Key'!$B$11:$D$17,2,FALSE)),"")&amp;IF(LEFT(AS$4,1)="S","H","")</f>
        <v>H</v>
      </c>
      <c r="AT19" s="62" t="str">
        <f>IF(AND($C19&lt;=AU$3-1,$D19&gt;=AU$3),IF($H19="",'Color Key'!$C$9,VLOOKUP($H19,'Color Key'!$B$11:$D$17,2,FALSE)),"")&amp;IF(LEFT(AT$4,1)="S","H","")</f>
        <v/>
      </c>
      <c r="AU19" s="123" t="str">
        <f>IF(AND($C19&lt;=AV$3-1,$D19&gt;=AV$3),IF($H19="",'Color Key'!$C$9,VLOOKUP($H19,'Color Key'!$B$11:$D$17,2,FALSE)),"")&amp;IF(LEFT(AU$4,1)="S","H","")</f>
        <v/>
      </c>
      <c r="AV19" s="64" t="str">
        <f>IF(AND($C19&lt;=AW$3-1,$D19&gt;=AW$3),IF($H19="",'Color Key'!$C$9,VLOOKUP($H19,'Color Key'!$B$11:$D$17,2,FALSE)),"")&amp;IF(LEFT(AV$4,1)="S","H","")</f>
        <v/>
      </c>
      <c r="AW19" s="64" t="str">
        <f>IF(AND($C19&lt;=AX$3-1,$D19&gt;=AX$3),IF($H19="",'Color Key'!$C$9,VLOOKUP($H19,'Color Key'!$B$11:$D$17,2,FALSE)),"")&amp;IF(LEFT(AW$4,1)="S","H","")</f>
        <v/>
      </c>
      <c r="AX19" s="64" t="str">
        <f>IF(AND($C19&lt;=AY$3-1,$D19&gt;=AY$3),IF($H19="",'Color Key'!$C$9,VLOOKUP($H19,'Color Key'!$B$11:$D$17,2,FALSE)),"")&amp;IF(LEFT(AX$4,1)="S","H","")</f>
        <v/>
      </c>
      <c r="AY19" s="42" t="str">
        <f>IF(AND($C19&lt;=AZ$3-1,$D19&gt;=AZ$3),IF($H19="",'Color Key'!$C$9,VLOOKUP($H19,'Color Key'!$B$11:$D$17,2,FALSE)),"")&amp;IF(LEFT(AY$4,1)="S","H","")</f>
        <v/>
      </c>
      <c r="AZ19" s="32" t="str">
        <f>IF(AND($C19&lt;=BA$3-1,$D19&gt;=BA$3),IF($H19="",'Color Key'!$C$9,VLOOKUP($H19,'Color Key'!$B$11:$D$17,2,FALSE)),"")&amp;IF(LEFT(AZ$4,1)="S","H","")</f>
        <v/>
      </c>
      <c r="BA19" s="32" t="str">
        <f>IF(AND($C19&lt;=BB$3-1,$D19&gt;=BB$3),IF($H19="",'Color Key'!$C$9,VLOOKUP($H19,'Color Key'!$B$11:$D$17,2,FALSE)),"")&amp;IF(LEFT(BA$4,1)="S","H","")</f>
        <v/>
      </c>
      <c r="BB19" s="32" t="str">
        <f>IF(AND($C19&lt;=BC$3-1,$D19&gt;=BC$3),IF($H19="",'Color Key'!$C$9,VLOOKUP($H19,'Color Key'!$B$11:$D$17,2,FALSE)),"")&amp;IF(LEFT(BB$4,1)="S","H","")</f>
        <v/>
      </c>
      <c r="BC19" s="52" t="str">
        <f>IF(AND($C19&lt;=BD$3-1,$D19&gt;=BD$3),IF($H19="",'Color Key'!$C$9,VLOOKUP($H19,'Color Key'!$B$11:$D$17,2,FALSE)),"")&amp;IF(LEFT(BC$4,1)="S","H","")</f>
        <v/>
      </c>
      <c r="BD19" s="64" t="str">
        <f>IF(AND($C19&lt;=BE$3-1,$D19&gt;=BE$3),IF($H19="",'Color Key'!$C$9,VLOOKUP($H19,'Color Key'!$B$11:$D$17,2,FALSE)),"")&amp;IF(LEFT(BD$4,1)="S","H","")</f>
        <v/>
      </c>
      <c r="BE19" s="64" t="str">
        <f>IF(AND($C19&lt;=BF$3-1,$D19&gt;=BF$3),IF($H19="",'Color Key'!$C$9,VLOOKUP($H19,'Color Key'!$B$11:$D$17,2,FALSE)),"")&amp;IF(LEFT(BE$4,1)="S","H","")</f>
        <v/>
      </c>
      <c r="BF19" s="64" t="str">
        <f>IF(AND($C19&lt;=BG$3-1,$D19&gt;=BG$3),IF($H19="",'Color Key'!$C$9,VLOOKUP($H19,'Color Key'!$B$11:$D$17,2,FALSE)),"")&amp;IF(LEFT(BF$4,1)="S","H","")</f>
        <v/>
      </c>
      <c r="BG19" s="64" t="str">
        <f>IF(AND($C19&lt;=BH$3-1,$D19&gt;=BH$3),IF($H19="",'Color Key'!$C$9,VLOOKUP($H19,'Color Key'!$B$11:$D$17,2,FALSE)),"")&amp;IF(LEFT(BG$4,1)="S","H","")</f>
        <v/>
      </c>
      <c r="BH19" s="51" t="str">
        <f>IF(AND($C19&lt;=BI$3-1,$D19&gt;=BI$3),IF($H19="",'Color Key'!$C$9,VLOOKUP($H19,'Color Key'!$B$11:$D$17,2,FALSE)),"")&amp;IF(LEFT(BH$4,1)="S","H","")</f>
        <v/>
      </c>
      <c r="BI19" s="32" t="str">
        <f>IF(AND($C19&lt;=BJ$3-1,$D19&gt;=BJ$3),IF($H19="",'Color Key'!$C$9,VLOOKUP($H19,'Color Key'!$B$11:$D$17,2,FALSE)),"")&amp;IF(LEFT(BI$4,1)="S","H","")</f>
        <v/>
      </c>
      <c r="BJ19" s="32" t="str">
        <f>IF(AND($C19&lt;=BK$3-1,$D19&gt;=BK$3),IF($H19="",'Color Key'!$C$9,VLOOKUP($H19,'Color Key'!$B$11:$D$17,2,FALSE)),"")&amp;IF(LEFT(BJ$4,1)="S","H","")</f>
        <v/>
      </c>
      <c r="BK19" s="52" t="str">
        <f>IF(AND($C19&lt;=BL$3-1,$D19&gt;=BL$3),IF($H19="",'Color Key'!$C$9,VLOOKUP($H19,'Color Key'!$B$11:$D$17,2,FALSE)),"")&amp;IF(LEFT(BK$4,1)="S","H","")</f>
        <v/>
      </c>
      <c r="BL19" s="64" t="str">
        <f>IF(AND($C19&lt;=BM$3-1,$D19&gt;=BM$3),IF($H19="",'Color Key'!$C$9,VLOOKUP($H19,'Color Key'!$B$11:$D$17,2,FALSE)),"")&amp;IF(LEFT(BL$4,1)="S","H","")</f>
        <v/>
      </c>
      <c r="BM19" s="64" t="str">
        <f>IF(AND($C19&lt;=BN$3-1,$D19&gt;=BN$3),IF($H19="",'Color Key'!$C$9,VLOOKUP($H19,'Color Key'!$B$11:$D$17,2,FALSE)),"")&amp;IF(LEFT(BM$4,1)="S","H","")</f>
        <v/>
      </c>
      <c r="BN19" s="64" t="str">
        <f>IF(AND($C19&lt;=BO$3-1,$D19&gt;=BO$3),IF($H19="",'Color Key'!$C$9,VLOOKUP($H19,'Color Key'!$B$11:$D$17,2,FALSE)),"")&amp;IF(LEFT(BN$4,1)="S","H","")</f>
        <v/>
      </c>
      <c r="BO19" s="64" t="str">
        <f>IF(AND($C19&lt;=BP$3-1,$D19&gt;=BP$3),IF($H19="",'Color Key'!$C$9,VLOOKUP($H19,'Color Key'!$B$11:$D$17,2,FALSE)),"")&amp;IF(LEFT(BO$4,1)="S","H","")</f>
        <v/>
      </c>
      <c r="BP19" s="64" t="str">
        <f>IF(AND($C19&lt;=BQ$3-1,$D19&gt;=BQ$3),IF($H19="",'Color Key'!$C$9,VLOOKUP($H19,'Color Key'!$B$11:$D$17,2,FALSE)),"")&amp;IF(LEFT(BP$4,1)="S","H","")</f>
        <v/>
      </c>
      <c r="BQ19" s="51" t="str">
        <f>IF(AND($C19&lt;=BR$3-1,$D19&gt;=BR$3),IF($H19="",'Color Key'!$C$9,VLOOKUP($H19,'Color Key'!$B$11:$D$17,2,FALSE)),"")&amp;IF(LEFT(BQ$4,1)="S","H","")</f>
        <v/>
      </c>
      <c r="BR19" t="str">
        <f>IF(AND($C19&lt;=BS$3-1,$D19&gt;=BS$3),IF($H19="",'Color Key'!$C$9,VLOOKUP($H19,'Color Key'!$B$11:$D$17,2,FALSE)),"")&amp;IF(LEFT(BR$4,1)="S","H","")</f>
        <v/>
      </c>
      <c r="BS19" t="str">
        <f>IF(AND($C19&lt;=BT$3-1,$D19&gt;=BT$3),IF($H19="",'Color Key'!$C$9,VLOOKUP($H19,'Color Key'!$B$11:$D$17,2,FALSE)),"")&amp;IF(LEFT(BS$4,1)="S","H","")</f>
        <v/>
      </c>
      <c r="BT19" t="str">
        <f>IF(AND($C19&lt;=BU$3-1,$D19&gt;=BU$3),IF($H19="",'Color Key'!$C$9,VLOOKUP($H19,'Color Key'!$B$11:$D$17,2,FALSE)),"")&amp;IF(LEFT(BT$4,1)="S","H","")</f>
        <v/>
      </c>
    </row>
    <row r="20" spans="3:72" ht="13">
      <c r="S20" s="51" t="str">
        <f>IF(AND($C20&lt;=T$3-1,$D20&gt;=T$3),IF($H20="",'Color Key'!$C$9,VLOOKUP($H20,'Color Key'!$B$11:$D$17,2,FALSE)),"")&amp;IF(LEFT(S$4,1)="S","H","")</f>
        <v/>
      </c>
      <c r="T20" s="32" t="str">
        <f>IF(AND($C20&lt;=U$3-1,$D20&gt;=U$3),IF($H20="",'Color Key'!$C$9,VLOOKUP($H20,'Color Key'!$B$11:$D$17,2,FALSE)),"")&amp;IF(LEFT(T$4,1)="S","H","")</f>
        <v/>
      </c>
      <c r="U20" s="32" t="str">
        <f>IF(AND($C20&lt;=V$3-1,$D20&gt;=V$3),IF($H20="",'Color Key'!$C$9,VLOOKUP($H20,'Color Key'!$B$11:$D$17,2,FALSE)),"")&amp;IF(LEFT(U$4,1)="S","H","")</f>
        <v/>
      </c>
      <c r="V20" s="32" t="str">
        <f>IF(AND($C20&lt;=W$3-1,$D20&gt;=W$3),IF($H20="",'Color Key'!$C$9,VLOOKUP($H20,'Color Key'!$B$11:$D$17,2,FALSE)),"")&amp;IF(LEFT(V$4,1)="S","H","")</f>
        <v/>
      </c>
      <c r="W20" s="32" t="str">
        <f>IF(AND($C20&lt;=X$3-1,$D20&gt;=X$3),IF($H20="",'Color Key'!$C$9,VLOOKUP($H20,'Color Key'!$B$11:$D$17,2,FALSE)),"")&amp;IF(LEFT(W$4,1)="S","H","")</f>
        <v>H</v>
      </c>
      <c r="X20" s="32" t="str">
        <f>IF(AND($C20&lt;=Y$3-1,$D20&gt;=Y$3),IF($H20="",'Color Key'!$C$9,VLOOKUP($H20,'Color Key'!$B$11:$D$17,2,FALSE)),"")&amp;IF(LEFT(X$4,1)="S","H","")</f>
        <v>H</v>
      </c>
      <c r="Y20" s="32" t="str">
        <f>IF(AND($C20&lt;=Z$3-1,$D20&gt;=Z$3),IF($H20="",'Color Key'!$C$9,VLOOKUP($H20,'Color Key'!$B$11:$D$17,2,FALSE)),"")&amp;IF(LEFT(Y$4,1)="S","H","")</f>
        <v/>
      </c>
      <c r="Z20" s="32" t="str">
        <f>IF(AND($C20&lt;=AA$3-1,$D20&gt;=AA$3),IF($H20="",'Color Key'!$C$9,VLOOKUP($H20,'Color Key'!$B$11:$D$17,2,FALSE)),"")&amp;IF(LEFT(Z$4,1)="S","H","")</f>
        <v/>
      </c>
      <c r="AA20" s="32" t="str">
        <f>IF(AND($C20&lt;=AB$3-1,$D20&gt;=AB$3),IF($H20="",'Color Key'!$C$9,VLOOKUP($H20,'Color Key'!$B$11:$D$17,2,FALSE)),"")&amp;IF(LEFT(AA$4,1)="S","H","")</f>
        <v/>
      </c>
      <c r="AB20" s="32" t="str">
        <f>IF(AND($C20&lt;=AC$3-1,$D20&gt;=AC$3),IF($H20="",'Color Key'!$C$9,VLOOKUP($H20,'Color Key'!$B$11:$D$17,2,FALSE)),"")&amp;IF(LEFT(AB$4,1)="S","H","")</f>
        <v/>
      </c>
      <c r="AC20" s="32" t="str">
        <f>IF(AND($C20&lt;=AD$3-1,$D20&gt;=AD$3),IF($H20="",'Color Key'!$C$9,VLOOKUP($H20,'Color Key'!$B$11:$D$17,2,FALSE)),"")&amp;IF(LEFT(AC$4,1)="S","H","")</f>
        <v/>
      </c>
      <c r="AD20" s="32" t="str">
        <f>IF(AND($C20&lt;=AE$3-1,$D20&gt;=AE$3),IF($H20="",'Color Key'!$C$9,VLOOKUP($H20,'Color Key'!$B$11:$D$17,2,FALSE)),"")&amp;IF(LEFT(AD$4,1)="S","H","")</f>
        <v>H</v>
      </c>
      <c r="AE20" s="32" t="str">
        <f>IF(AND($C20&lt;=AF$3-1,$D20&gt;=AF$3),IF($H20="",'Color Key'!$C$9,VLOOKUP($H20,'Color Key'!$B$11:$D$17,2,FALSE)),"")&amp;IF(LEFT(AE$4,1)="S","H","")</f>
        <v>H</v>
      </c>
      <c r="AF20" s="32" t="str">
        <f>IF(AND($C20&lt;=AG$3-1,$D20&gt;=AG$3),IF($H20="",'Color Key'!$C$9,VLOOKUP($H20,'Color Key'!$B$11:$D$17,2,FALSE)),"")&amp;IF(LEFT(AF$4,1)="S","H","")</f>
        <v/>
      </c>
      <c r="AG20" s="32" t="str">
        <f>IF(AND($C20&lt;=AH$3-1,$D20&gt;=AH$3),IF($H20="",'Color Key'!$C$9,VLOOKUP($H20,'Color Key'!$B$11:$D$17,2,FALSE)),"")&amp;IF(LEFT(AG$4,1)="S","H","")</f>
        <v/>
      </c>
      <c r="AH20" s="32" t="str">
        <f>IF(AND($C20&lt;=AI$3-1,$D20&gt;=AI$3),IF($H20="",'Color Key'!$C$9,VLOOKUP($H20,'Color Key'!$B$11:$D$17,2,FALSE)),"")&amp;IF(LEFT(AH$4,1)="S","H","")</f>
        <v/>
      </c>
      <c r="AI20" s="32" t="str">
        <f>IF(AND($C20&lt;=AJ$3-1,$D20&gt;=AJ$3),IF($H20="",'Color Key'!$C$9,VLOOKUP($H20,'Color Key'!$B$11:$D$17,2,FALSE)),"")&amp;IF(LEFT(AI$4,1)="S","H","")</f>
        <v/>
      </c>
      <c r="AJ20" s="32" t="str">
        <f>IF(AND($C20&lt;=AK$3-1,$D20&gt;=AK$3),IF($H20="",'Color Key'!$C$9,VLOOKUP($H20,'Color Key'!$B$11:$D$17,2,FALSE)),"")&amp;IF(LEFT(AJ$4,1)="S","H","")</f>
        <v/>
      </c>
      <c r="AK20" s="32" t="str">
        <f>IF(AND($C20&lt;=AL$3-1,$D20&gt;=AL$3),IF($H20="",'Color Key'!$C$9,VLOOKUP($H20,'Color Key'!$B$11:$D$17,2,FALSE)),"")&amp;IF(LEFT(AK$4,1)="S","H","")</f>
        <v>H</v>
      </c>
      <c r="AL20" s="32" t="str">
        <f>IF(AND($C20&lt;=AM$3-1,$D20&gt;=AM$3),IF($H20="",'Color Key'!$C$9,VLOOKUP($H20,'Color Key'!$B$11:$D$17,2,FALSE)),"")&amp;IF(LEFT(AL$4,1)="S","H","")</f>
        <v>H</v>
      </c>
      <c r="AM20" s="32" t="str">
        <f>IF(AND($C20&lt;=AN$3-1,$D20&gt;=AN$3),IF($H20="",'Color Key'!$C$9,VLOOKUP($H20,'Color Key'!$B$11:$D$17,2,FALSE)),"")&amp;IF(LEFT(AM$4,1)="S","H","")</f>
        <v/>
      </c>
      <c r="AN20" s="32" t="str">
        <f>IF(AND($C20&lt;=AO$3-1,$D20&gt;=AO$3),IF($H20="",'Color Key'!$C$9,VLOOKUP($H20,'Color Key'!$B$11:$D$17,2,FALSE)),"")&amp;IF(LEFT(AN$4,1)="S","H","")</f>
        <v/>
      </c>
      <c r="AO20" s="32" t="str">
        <f>IF(AND($C20&lt;=AP$3-1,$D20&gt;=AP$3),IF($H20="",'Color Key'!$C$9,VLOOKUP($H20,'Color Key'!$B$11:$D$17,2,FALSE)),"")&amp;IF(LEFT(AO$4,1)="S","H","")</f>
        <v/>
      </c>
      <c r="AP20" s="32" t="str">
        <f>IF(AND($C20&lt;=AQ$3-1,$D20&gt;=AQ$3),IF($H20="",'Color Key'!$C$9,VLOOKUP($H20,'Color Key'!$B$11:$D$17,2,FALSE)),"")&amp;IF(LEFT(AP$4,1)="S","H","")</f>
        <v/>
      </c>
      <c r="AQ20" s="32" t="str">
        <f>IF(AND($C20&lt;=AR$3-1,$D20&gt;=AR$3),IF($H20="",'Color Key'!$C$9,VLOOKUP($H20,'Color Key'!$B$11:$D$17,2,FALSE)),"")&amp;IF(LEFT(AQ$4,1)="S","H","")</f>
        <v/>
      </c>
      <c r="AR20" s="32" t="str">
        <f>IF(AND($C20&lt;=AS$3-1,$D20&gt;=AS$3),IF($H20="",'Color Key'!$C$9,VLOOKUP($H20,'Color Key'!$B$11:$D$17,2,FALSE)),"")&amp;IF(LEFT(AR$4,1)="S","H","")</f>
        <v>H</v>
      </c>
      <c r="AS20" s="32" t="str">
        <f>IF(AND($C20&lt;=AT$3-1,$D20&gt;=AT$3),IF($H20="",'Color Key'!$C$9,VLOOKUP($H20,'Color Key'!$B$11:$D$17,2,FALSE)),"")&amp;IF(LEFT(AS$4,1)="S","H","")</f>
        <v>H</v>
      </c>
      <c r="AT20" s="62" t="str">
        <f>IF(AND($C20&lt;=AU$3-1,$D20&gt;=AU$3),IF($H20="",'Color Key'!$C$9,VLOOKUP($H20,'Color Key'!$B$11:$D$17,2,FALSE)),"")&amp;IF(LEFT(AT$4,1)="S","H","")</f>
        <v/>
      </c>
      <c r="AU20" s="123" t="str">
        <f>IF(AND($C20&lt;=AV$3-1,$D20&gt;=AV$3),IF($H20="",'Color Key'!$C$9,VLOOKUP($H20,'Color Key'!$B$11:$D$17,2,FALSE)),"")&amp;IF(LEFT(AU$4,1)="S","H","")</f>
        <v/>
      </c>
      <c r="AV20" s="64" t="str">
        <f>IF(AND($C20&lt;=AW$3-1,$D20&gt;=AW$3),IF($H20="",'Color Key'!$C$9,VLOOKUP($H20,'Color Key'!$B$11:$D$17,2,FALSE)),"")&amp;IF(LEFT(AV$4,1)="S","H","")</f>
        <v/>
      </c>
      <c r="AW20" s="64" t="str">
        <f>IF(AND($C20&lt;=AX$3-1,$D20&gt;=AX$3),IF($H20="",'Color Key'!$C$9,VLOOKUP($H20,'Color Key'!$B$11:$D$17,2,FALSE)),"")&amp;IF(LEFT(AW$4,1)="S","H","")</f>
        <v/>
      </c>
      <c r="AX20" s="64" t="str">
        <f>IF(AND($C20&lt;=AY$3-1,$D20&gt;=AY$3),IF($H20="",'Color Key'!$C$9,VLOOKUP($H20,'Color Key'!$B$11:$D$17,2,FALSE)),"")&amp;IF(LEFT(AX$4,1)="S","H","")</f>
        <v/>
      </c>
      <c r="AY20" s="42" t="str">
        <f>IF(AND($C20&lt;=AZ$3-1,$D20&gt;=AZ$3),IF($H20="",'Color Key'!$C$9,VLOOKUP($H20,'Color Key'!$B$11:$D$17,2,FALSE)),"")&amp;IF(LEFT(AY$4,1)="S","H","")</f>
        <v/>
      </c>
      <c r="AZ20" s="32" t="str">
        <f>IF(AND($C20&lt;=BA$3-1,$D20&gt;=BA$3),IF($H20="",'Color Key'!$C$9,VLOOKUP($H20,'Color Key'!$B$11:$D$17,2,FALSE)),"")&amp;IF(LEFT(AZ$4,1)="S","H","")</f>
        <v/>
      </c>
      <c r="BA20" s="32" t="str">
        <f>IF(AND($C20&lt;=BB$3-1,$D20&gt;=BB$3),IF($H20="",'Color Key'!$C$9,VLOOKUP($H20,'Color Key'!$B$11:$D$17,2,FALSE)),"")&amp;IF(LEFT(BA$4,1)="S","H","")</f>
        <v/>
      </c>
      <c r="BB20" s="32" t="str">
        <f>IF(AND($C20&lt;=BC$3-1,$D20&gt;=BC$3),IF($H20="",'Color Key'!$C$9,VLOOKUP($H20,'Color Key'!$B$11:$D$17,2,FALSE)),"")&amp;IF(LEFT(BB$4,1)="S","H","")</f>
        <v/>
      </c>
      <c r="BC20" s="52" t="str">
        <f>IF(AND($C20&lt;=BD$3-1,$D20&gt;=BD$3),IF($H20="",'Color Key'!$C$9,VLOOKUP($H20,'Color Key'!$B$11:$D$17,2,FALSE)),"")&amp;IF(LEFT(BC$4,1)="S","H","")</f>
        <v/>
      </c>
      <c r="BD20" s="64" t="str">
        <f>IF(AND($C20&lt;=BE$3-1,$D20&gt;=BE$3),IF($H20="",'Color Key'!$C$9,VLOOKUP($H20,'Color Key'!$B$11:$D$17,2,FALSE)),"")&amp;IF(LEFT(BD$4,1)="S","H","")</f>
        <v/>
      </c>
      <c r="BE20" s="64" t="str">
        <f>IF(AND($C20&lt;=BF$3-1,$D20&gt;=BF$3),IF($H20="",'Color Key'!$C$9,VLOOKUP($H20,'Color Key'!$B$11:$D$17,2,FALSE)),"")&amp;IF(LEFT(BE$4,1)="S","H","")</f>
        <v/>
      </c>
      <c r="BF20" s="64" t="str">
        <f>IF(AND($C20&lt;=BG$3-1,$D20&gt;=BG$3),IF($H20="",'Color Key'!$C$9,VLOOKUP($H20,'Color Key'!$B$11:$D$17,2,FALSE)),"")&amp;IF(LEFT(BF$4,1)="S","H","")</f>
        <v/>
      </c>
      <c r="BG20" s="64" t="str">
        <f>IF(AND($C20&lt;=BH$3-1,$D20&gt;=BH$3),IF($H20="",'Color Key'!$C$9,VLOOKUP($H20,'Color Key'!$B$11:$D$17,2,FALSE)),"")&amp;IF(LEFT(BG$4,1)="S","H","")</f>
        <v/>
      </c>
      <c r="BH20" s="51" t="str">
        <f>IF(AND($C20&lt;=BI$3-1,$D20&gt;=BI$3),IF($H20="",'Color Key'!$C$9,VLOOKUP($H20,'Color Key'!$B$11:$D$17,2,FALSE)),"")&amp;IF(LEFT(BH$4,1)="S","H","")</f>
        <v/>
      </c>
      <c r="BI20" s="32" t="str">
        <f>IF(AND($C20&lt;=BJ$3-1,$D20&gt;=BJ$3),IF($H20="",'Color Key'!$C$9,VLOOKUP($H20,'Color Key'!$B$11:$D$17,2,FALSE)),"")&amp;IF(LEFT(BI$4,1)="S","H","")</f>
        <v/>
      </c>
      <c r="BJ20" s="32" t="str">
        <f>IF(AND($C20&lt;=BK$3-1,$D20&gt;=BK$3),IF($H20="",'Color Key'!$C$9,VLOOKUP($H20,'Color Key'!$B$11:$D$17,2,FALSE)),"")&amp;IF(LEFT(BJ$4,1)="S","H","")</f>
        <v/>
      </c>
      <c r="BK20" s="52" t="str">
        <f>IF(AND($C20&lt;=BL$3-1,$D20&gt;=BL$3),IF($H20="",'Color Key'!$C$9,VLOOKUP($H20,'Color Key'!$B$11:$D$17,2,FALSE)),"")&amp;IF(LEFT(BK$4,1)="S","H","")</f>
        <v/>
      </c>
      <c r="BL20" s="64" t="str">
        <f>IF(AND($C20&lt;=BM$3-1,$D20&gt;=BM$3),IF($H20="",'Color Key'!$C$9,VLOOKUP($H20,'Color Key'!$B$11:$D$17,2,FALSE)),"")&amp;IF(LEFT(BL$4,1)="S","H","")</f>
        <v/>
      </c>
      <c r="BM20" s="64" t="str">
        <f>IF(AND($C20&lt;=BN$3-1,$D20&gt;=BN$3),IF($H20="",'Color Key'!$C$9,VLOOKUP($H20,'Color Key'!$B$11:$D$17,2,FALSE)),"")&amp;IF(LEFT(BM$4,1)="S","H","")</f>
        <v/>
      </c>
      <c r="BN20" s="64" t="str">
        <f>IF(AND($C20&lt;=BO$3-1,$D20&gt;=BO$3),IF($H20="",'Color Key'!$C$9,VLOOKUP($H20,'Color Key'!$B$11:$D$17,2,FALSE)),"")&amp;IF(LEFT(BN$4,1)="S","H","")</f>
        <v/>
      </c>
      <c r="BO20" s="64" t="str">
        <f>IF(AND($C20&lt;=BP$3-1,$D20&gt;=BP$3),IF($H20="",'Color Key'!$C$9,VLOOKUP($H20,'Color Key'!$B$11:$D$17,2,FALSE)),"")&amp;IF(LEFT(BO$4,1)="S","H","")</f>
        <v/>
      </c>
      <c r="BP20" s="64" t="str">
        <f>IF(AND($C20&lt;=BQ$3-1,$D20&gt;=BQ$3),IF($H20="",'Color Key'!$C$9,VLOOKUP($H20,'Color Key'!$B$11:$D$17,2,FALSE)),"")&amp;IF(LEFT(BP$4,1)="S","H","")</f>
        <v/>
      </c>
      <c r="BQ20" s="51" t="str">
        <f>IF(AND($C20&lt;=BR$3-1,$D20&gt;=BR$3),IF($H20="",'Color Key'!$C$9,VLOOKUP($H20,'Color Key'!$B$11:$D$17,2,FALSE)),"")&amp;IF(LEFT(BQ$4,1)="S","H","")</f>
        <v/>
      </c>
      <c r="BR20" t="str">
        <f>IF(AND($C20&lt;=BS$3-1,$D20&gt;=BS$3),IF($H20="",'Color Key'!$C$9,VLOOKUP($H20,'Color Key'!$B$11:$D$17,2,FALSE)),"")&amp;IF(LEFT(BR$4,1)="S","H","")</f>
        <v/>
      </c>
      <c r="BS20" t="str">
        <f>IF(AND($C20&lt;=BT$3-1,$D20&gt;=BT$3),IF($H20="",'Color Key'!$C$9,VLOOKUP($H20,'Color Key'!$B$11:$D$17,2,FALSE)),"")&amp;IF(LEFT(BS$4,1)="S","H","")</f>
        <v/>
      </c>
      <c r="BT20" t="str">
        <f>IF(AND($C20&lt;=BU$3-1,$D20&gt;=BU$3),IF($H20="",'Color Key'!$C$9,VLOOKUP($H20,'Color Key'!$B$11:$D$17,2,FALSE)),"")&amp;IF(LEFT(BT$4,1)="S","H","")</f>
        <v/>
      </c>
    </row>
    <row r="21" spans="3:72" ht="13">
      <c r="S21" s="51" t="str">
        <f>IF(AND($C21&lt;=T$3-1,$D21&gt;=T$3),IF($H21="",'Color Key'!$C$9,VLOOKUP($H21,'Color Key'!$B$11:$D$17,2,FALSE)),"")&amp;IF(LEFT(S$4,1)="S","H","")</f>
        <v/>
      </c>
      <c r="T21" s="32" t="str">
        <f>IF(AND($C21&lt;=U$3-1,$D21&gt;=U$3),IF($H21="",'Color Key'!$C$9,VLOOKUP($H21,'Color Key'!$B$11:$D$17,2,FALSE)),"")&amp;IF(LEFT(T$4,1)="S","H","")</f>
        <v/>
      </c>
      <c r="U21" s="32" t="str">
        <f>IF(AND($C21&lt;=V$3-1,$D21&gt;=V$3),IF($H21="",'Color Key'!$C$9,VLOOKUP($H21,'Color Key'!$B$11:$D$17,2,FALSE)),"")&amp;IF(LEFT(U$4,1)="S","H","")</f>
        <v/>
      </c>
      <c r="V21" s="32" t="str">
        <f>IF(AND($C21&lt;=W$3-1,$D21&gt;=W$3),IF($H21="",'Color Key'!$C$9,VLOOKUP($H21,'Color Key'!$B$11:$D$17,2,FALSE)),"")&amp;IF(LEFT(V$4,1)="S","H","")</f>
        <v/>
      </c>
      <c r="W21" s="32" t="str">
        <f>IF(AND($C21&lt;=X$3-1,$D21&gt;=X$3),IF($H21="",'Color Key'!$C$9,VLOOKUP($H21,'Color Key'!$B$11:$D$17,2,FALSE)),"")&amp;IF(LEFT(W$4,1)="S","H","")</f>
        <v>H</v>
      </c>
      <c r="X21" s="32" t="str">
        <f>IF(AND($C21&lt;=Y$3-1,$D21&gt;=Y$3),IF($H21="",'Color Key'!$C$9,VLOOKUP($H21,'Color Key'!$B$11:$D$17,2,FALSE)),"")&amp;IF(LEFT(X$4,1)="S","H","")</f>
        <v>H</v>
      </c>
      <c r="Y21" s="32" t="str">
        <f>IF(AND($C21&lt;=Z$3-1,$D21&gt;=Z$3),IF($H21="",'Color Key'!$C$9,VLOOKUP($H21,'Color Key'!$B$11:$D$17,2,FALSE)),"")&amp;IF(LEFT(Y$4,1)="S","H","")</f>
        <v/>
      </c>
      <c r="Z21" s="32" t="str">
        <f>IF(AND($C21&lt;=AA$3-1,$D21&gt;=AA$3),IF($H21="",'Color Key'!$C$9,VLOOKUP($H21,'Color Key'!$B$11:$D$17,2,FALSE)),"")&amp;IF(LEFT(Z$4,1)="S","H","")</f>
        <v/>
      </c>
      <c r="AA21" s="32" t="str">
        <f>IF(AND($C21&lt;=AB$3-1,$D21&gt;=AB$3),IF($H21="",'Color Key'!$C$9,VLOOKUP($H21,'Color Key'!$B$11:$D$17,2,FALSE)),"")&amp;IF(LEFT(AA$4,1)="S","H","")</f>
        <v/>
      </c>
      <c r="AB21" s="32" t="str">
        <f>IF(AND($C21&lt;=AC$3-1,$D21&gt;=AC$3),IF($H21="",'Color Key'!$C$9,VLOOKUP($H21,'Color Key'!$B$11:$D$17,2,FALSE)),"")&amp;IF(LEFT(AB$4,1)="S","H","")</f>
        <v/>
      </c>
      <c r="AC21" s="32" t="str">
        <f>IF(AND($C21&lt;=AD$3-1,$D21&gt;=AD$3),IF($H21="",'Color Key'!$C$9,VLOOKUP($H21,'Color Key'!$B$11:$D$17,2,FALSE)),"")&amp;IF(LEFT(AC$4,1)="S","H","")</f>
        <v/>
      </c>
      <c r="AD21" s="32" t="str">
        <f>IF(AND($C21&lt;=AE$3-1,$D21&gt;=AE$3),IF($H21="",'Color Key'!$C$9,VLOOKUP($H21,'Color Key'!$B$11:$D$17,2,FALSE)),"")&amp;IF(LEFT(AD$4,1)="S","H","")</f>
        <v>H</v>
      </c>
      <c r="AE21" s="32" t="str">
        <f>IF(AND($C21&lt;=AF$3-1,$D21&gt;=AF$3),IF($H21="",'Color Key'!$C$9,VLOOKUP($H21,'Color Key'!$B$11:$D$17,2,FALSE)),"")&amp;IF(LEFT(AE$4,1)="S","H","")</f>
        <v>H</v>
      </c>
      <c r="AF21" s="32" t="str">
        <f>IF(AND($C21&lt;=AG$3-1,$D21&gt;=AG$3),IF($H21="",'Color Key'!$C$9,VLOOKUP($H21,'Color Key'!$B$11:$D$17,2,FALSE)),"")&amp;IF(LEFT(AF$4,1)="S","H","")</f>
        <v/>
      </c>
      <c r="AG21" s="32" t="str">
        <f>IF(AND($C21&lt;=AH$3-1,$D21&gt;=AH$3),IF($H21="",'Color Key'!$C$9,VLOOKUP($H21,'Color Key'!$B$11:$D$17,2,FALSE)),"")&amp;IF(LEFT(AG$4,1)="S","H","")</f>
        <v/>
      </c>
      <c r="AH21" s="32" t="str">
        <f>IF(AND($C21&lt;=AI$3-1,$D21&gt;=AI$3),IF($H21="",'Color Key'!$C$9,VLOOKUP($H21,'Color Key'!$B$11:$D$17,2,FALSE)),"")&amp;IF(LEFT(AH$4,1)="S","H","")</f>
        <v/>
      </c>
      <c r="AI21" s="32" t="str">
        <f>IF(AND($C21&lt;=AJ$3-1,$D21&gt;=AJ$3),IF($H21="",'Color Key'!$C$9,VLOOKUP($H21,'Color Key'!$B$11:$D$17,2,FALSE)),"")&amp;IF(LEFT(AI$4,1)="S","H","")</f>
        <v/>
      </c>
      <c r="AJ21" s="32" t="str">
        <f>IF(AND($C21&lt;=AK$3-1,$D21&gt;=AK$3),IF($H21="",'Color Key'!$C$9,VLOOKUP($H21,'Color Key'!$B$11:$D$17,2,FALSE)),"")&amp;IF(LEFT(AJ$4,1)="S","H","")</f>
        <v/>
      </c>
      <c r="AK21" s="32" t="str">
        <f>IF(AND($C21&lt;=AL$3-1,$D21&gt;=AL$3),IF($H21="",'Color Key'!$C$9,VLOOKUP($H21,'Color Key'!$B$11:$D$17,2,FALSE)),"")&amp;IF(LEFT(AK$4,1)="S","H","")</f>
        <v>H</v>
      </c>
      <c r="AL21" s="32" t="str">
        <f>IF(AND($C21&lt;=AM$3-1,$D21&gt;=AM$3),IF($H21="",'Color Key'!$C$9,VLOOKUP($H21,'Color Key'!$B$11:$D$17,2,FALSE)),"")&amp;IF(LEFT(AL$4,1)="S","H","")</f>
        <v>H</v>
      </c>
      <c r="AM21" s="32" t="str">
        <f>IF(AND($C21&lt;=AN$3-1,$D21&gt;=AN$3),IF($H21="",'Color Key'!$C$9,VLOOKUP($H21,'Color Key'!$B$11:$D$17,2,FALSE)),"")&amp;IF(LEFT(AM$4,1)="S","H","")</f>
        <v/>
      </c>
      <c r="AN21" s="32" t="str">
        <f>IF(AND($C21&lt;=AO$3-1,$D21&gt;=AO$3),IF($H21="",'Color Key'!$C$9,VLOOKUP($H21,'Color Key'!$B$11:$D$17,2,FALSE)),"")&amp;IF(LEFT(AN$4,1)="S","H","")</f>
        <v/>
      </c>
      <c r="AO21" s="32" t="str">
        <f>IF(AND($C21&lt;=AP$3-1,$D21&gt;=AP$3),IF($H21="",'Color Key'!$C$9,VLOOKUP($H21,'Color Key'!$B$11:$D$17,2,FALSE)),"")&amp;IF(LEFT(AO$4,1)="S","H","")</f>
        <v/>
      </c>
      <c r="AP21" s="32" t="str">
        <f>IF(AND($C21&lt;=AQ$3-1,$D21&gt;=AQ$3),IF($H21="",'Color Key'!$C$9,VLOOKUP($H21,'Color Key'!$B$11:$D$17,2,FALSE)),"")&amp;IF(LEFT(AP$4,1)="S","H","")</f>
        <v/>
      </c>
      <c r="AQ21" s="32" t="str">
        <f>IF(AND($C21&lt;=AR$3-1,$D21&gt;=AR$3),IF($H21="",'Color Key'!$C$9,VLOOKUP($H21,'Color Key'!$B$11:$D$17,2,FALSE)),"")&amp;IF(LEFT(AQ$4,1)="S","H","")</f>
        <v/>
      </c>
      <c r="AR21" s="32" t="str">
        <f>IF(AND($C21&lt;=AS$3-1,$D21&gt;=AS$3),IF($H21="",'Color Key'!$C$9,VLOOKUP($H21,'Color Key'!$B$11:$D$17,2,FALSE)),"")&amp;IF(LEFT(AR$4,1)="S","H","")</f>
        <v>H</v>
      </c>
      <c r="AS21" s="32" t="str">
        <f>IF(AND($C21&lt;=AT$3-1,$D21&gt;=AT$3),IF($H21="",'Color Key'!$C$9,VLOOKUP($H21,'Color Key'!$B$11:$D$17,2,FALSE)),"")&amp;IF(LEFT(AS$4,1)="S","H","")</f>
        <v>H</v>
      </c>
      <c r="AT21" s="62" t="str">
        <f>IF(AND($C21&lt;=AU$3-1,$D21&gt;=AU$3),IF($H21="",'Color Key'!$C$9,VLOOKUP($H21,'Color Key'!$B$11:$D$17,2,FALSE)),"")&amp;IF(LEFT(AT$4,1)="S","H","")</f>
        <v/>
      </c>
      <c r="AU21" s="123" t="str">
        <f>IF(AND($C21&lt;=AV$3-1,$D21&gt;=AV$3),IF($H21="",'Color Key'!$C$9,VLOOKUP($H21,'Color Key'!$B$11:$D$17,2,FALSE)),"")&amp;IF(LEFT(AU$4,1)="S","H","")</f>
        <v/>
      </c>
      <c r="AV21" s="64" t="str">
        <f>IF(AND($C21&lt;=AW$3-1,$D21&gt;=AW$3),IF($H21="",'Color Key'!$C$9,VLOOKUP($H21,'Color Key'!$B$11:$D$17,2,FALSE)),"")&amp;IF(LEFT(AV$4,1)="S","H","")</f>
        <v/>
      </c>
      <c r="AW21" s="64" t="str">
        <f>IF(AND($C21&lt;=AX$3-1,$D21&gt;=AX$3),IF($H21="",'Color Key'!$C$9,VLOOKUP($H21,'Color Key'!$B$11:$D$17,2,FALSE)),"")&amp;IF(LEFT(AW$4,1)="S","H","")</f>
        <v/>
      </c>
      <c r="AX21" s="64" t="str">
        <f>IF(AND($C21&lt;=AY$3-1,$D21&gt;=AY$3),IF($H21="",'Color Key'!$C$9,VLOOKUP($H21,'Color Key'!$B$11:$D$17,2,FALSE)),"")&amp;IF(LEFT(AX$4,1)="S","H","")</f>
        <v/>
      </c>
      <c r="AY21" s="42" t="str">
        <f>IF(AND($C21&lt;=AZ$3-1,$D21&gt;=AZ$3),IF($H21="",'Color Key'!$C$9,VLOOKUP($H21,'Color Key'!$B$11:$D$17,2,FALSE)),"")&amp;IF(LEFT(AY$4,1)="S","H","")</f>
        <v/>
      </c>
      <c r="AZ21" s="32" t="str">
        <f>IF(AND($C21&lt;=BA$3-1,$D21&gt;=BA$3),IF($H21="",'Color Key'!$C$9,VLOOKUP($H21,'Color Key'!$B$11:$D$17,2,FALSE)),"")&amp;IF(LEFT(AZ$4,1)="S","H","")</f>
        <v/>
      </c>
      <c r="BA21" s="32" t="str">
        <f>IF(AND($C21&lt;=BB$3-1,$D21&gt;=BB$3),IF($H21="",'Color Key'!$C$9,VLOOKUP($H21,'Color Key'!$B$11:$D$17,2,FALSE)),"")&amp;IF(LEFT(BA$4,1)="S","H","")</f>
        <v/>
      </c>
      <c r="BB21" s="32" t="str">
        <f>IF(AND($C21&lt;=BC$3-1,$D21&gt;=BC$3),IF($H21="",'Color Key'!$C$9,VLOOKUP($H21,'Color Key'!$B$11:$D$17,2,FALSE)),"")&amp;IF(LEFT(BB$4,1)="S","H","")</f>
        <v/>
      </c>
      <c r="BC21" s="52" t="str">
        <f>IF(AND($C21&lt;=BD$3-1,$D21&gt;=BD$3),IF($H21="",'Color Key'!$C$9,VLOOKUP($H21,'Color Key'!$B$11:$D$17,2,FALSE)),"")&amp;IF(LEFT(BC$4,1)="S","H","")</f>
        <v/>
      </c>
      <c r="BD21" s="64" t="str">
        <f>IF(AND($C21&lt;=BE$3-1,$D21&gt;=BE$3),IF($H21="",'Color Key'!$C$9,VLOOKUP($H21,'Color Key'!$B$11:$D$17,2,FALSE)),"")&amp;IF(LEFT(BD$4,1)="S","H","")</f>
        <v/>
      </c>
      <c r="BE21" s="64" t="str">
        <f>IF(AND($C21&lt;=BF$3-1,$D21&gt;=BF$3),IF($H21="",'Color Key'!$C$9,VLOOKUP($H21,'Color Key'!$B$11:$D$17,2,FALSE)),"")&amp;IF(LEFT(BE$4,1)="S","H","")</f>
        <v/>
      </c>
      <c r="BF21" s="64" t="str">
        <f>IF(AND($C21&lt;=BG$3-1,$D21&gt;=BG$3),IF($H21="",'Color Key'!$C$9,VLOOKUP($H21,'Color Key'!$B$11:$D$17,2,FALSE)),"")&amp;IF(LEFT(BF$4,1)="S","H","")</f>
        <v/>
      </c>
      <c r="BG21" s="64" t="str">
        <f>IF(AND($C21&lt;=BH$3-1,$D21&gt;=BH$3),IF($H21="",'Color Key'!$C$9,VLOOKUP($H21,'Color Key'!$B$11:$D$17,2,FALSE)),"")&amp;IF(LEFT(BG$4,1)="S","H","")</f>
        <v/>
      </c>
      <c r="BH21" s="51" t="str">
        <f>IF(AND($C21&lt;=BI$3-1,$D21&gt;=BI$3),IF($H21="",'Color Key'!$C$9,VLOOKUP($H21,'Color Key'!$B$11:$D$17,2,FALSE)),"")&amp;IF(LEFT(BH$4,1)="S","H","")</f>
        <v/>
      </c>
      <c r="BI21" s="32" t="str">
        <f>IF(AND($C21&lt;=BJ$3-1,$D21&gt;=BJ$3),IF($H21="",'Color Key'!$C$9,VLOOKUP($H21,'Color Key'!$B$11:$D$17,2,FALSE)),"")&amp;IF(LEFT(BI$4,1)="S","H","")</f>
        <v/>
      </c>
      <c r="BJ21" s="32" t="str">
        <f>IF(AND($C21&lt;=BK$3-1,$D21&gt;=BK$3),IF($H21="",'Color Key'!$C$9,VLOOKUP($H21,'Color Key'!$B$11:$D$17,2,FALSE)),"")&amp;IF(LEFT(BJ$4,1)="S","H","")</f>
        <v/>
      </c>
      <c r="BK21" s="52" t="str">
        <f>IF(AND($C21&lt;=BL$3-1,$D21&gt;=BL$3),IF($H21="",'Color Key'!$C$9,VLOOKUP($H21,'Color Key'!$B$11:$D$17,2,FALSE)),"")&amp;IF(LEFT(BK$4,1)="S","H","")</f>
        <v/>
      </c>
      <c r="BL21" s="64" t="str">
        <f>IF(AND($C21&lt;=BM$3-1,$D21&gt;=BM$3),IF($H21="",'Color Key'!$C$9,VLOOKUP($H21,'Color Key'!$B$11:$D$17,2,FALSE)),"")&amp;IF(LEFT(BL$4,1)="S","H","")</f>
        <v/>
      </c>
      <c r="BM21" s="64" t="str">
        <f>IF(AND($C21&lt;=BN$3-1,$D21&gt;=BN$3),IF($H21="",'Color Key'!$C$9,VLOOKUP($H21,'Color Key'!$B$11:$D$17,2,FALSE)),"")&amp;IF(LEFT(BM$4,1)="S","H","")</f>
        <v/>
      </c>
      <c r="BN21" s="64" t="str">
        <f>IF(AND($C21&lt;=BO$3-1,$D21&gt;=BO$3),IF($H21="",'Color Key'!$C$9,VLOOKUP($H21,'Color Key'!$B$11:$D$17,2,FALSE)),"")&amp;IF(LEFT(BN$4,1)="S","H","")</f>
        <v/>
      </c>
      <c r="BO21" s="64" t="str">
        <f>IF(AND($C21&lt;=BP$3-1,$D21&gt;=BP$3),IF($H21="",'Color Key'!$C$9,VLOOKUP($H21,'Color Key'!$B$11:$D$17,2,FALSE)),"")&amp;IF(LEFT(BO$4,1)="S","H","")</f>
        <v/>
      </c>
      <c r="BP21" s="64" t="str">
        <f>IF(AND($C21&lt;=BQ$3-1,$D21&gt;=BQ$3),IF($H21="",'Color Key'!$C$9,VLOOKUP($H21,'Color Key'!$B$11:$D$17,2,FALSE)),"")&amp;IF(LEFT(BP$4,1)="S","H","")</f>
        <v/>
      </c>
      <c r="BQ21" s="51" t="str">
        <f>IF(AND($C21&lt;=BR$3-1,$D21&gt;=BR$3),IF($H21="",'Color Key'!$C$9,VLOOKUP($H21,'Color Key'!$B$11:$D$17,2,FALSE)),"")&amp;IF(LEFT(BQ$4,1)="S","H","")</f>
        <v/>
      </c>
      <c r="BR21" t="str">
        <f>IF(AND($C21&lt;=BS$3-1,$D21&gt;=BS$3),IF($H21="",'Color Key'!$C$9,VLOOKUP($H21,'Color Key'!$B$11:$D$17,2,FALSE)),"")&amp;IF(LEFT(BR$4,1)="S","H","")</f>
        <v/>
      </c>
      <c r="BS21" t="str">
        <f>IF(AND($C21&lt;=BT$3-1,$D21&gt;=BT$3),IF($H21="",'Color Key'!$C$9,VLOOKUP($H21,'Color Key'!$B$11:$D$17,2,FALSE)),"")&amp;IF(LEFT(BS$4,1)="S","H","")</f>
        <v/>
      </c>
      <c r="BT21" t="str">
        <f>IF(AND($C21&lt;=BU$3-1,$D21&gt;=BU$3),IF($H21="",'Color Key'!$C$9,VLOOKUP($H21,'Color Key'!$B$11:$D$17,2,FALSE)),"")&amp;IF(LEFT(BT$4,1)="S","H","")</f>
        <v/>
      </c>
    </row>
    <row r="22" spans="3:72" ht="13">
      <c r="S22" s="51" t="str">
        <f>IF(AND($C22&lt;=T$3-1,$D22&gt;=T$3),IF($H22="",'Color Key'!$C$9,VLOOKUP($H22,'Color Key'!$B$11:$D$17,2,FALSE)),"")&amp;IF(LEFT(S$4,1)="S","H","")</f>
        <v/>
      </c>
      <c r="T22" s="32" t="str">
        <f>IF(AND($C22&lt;=U$3-1,$D22&gt;=U$3),IF($H22="",'Color Key'!$C$9,VLOOKUP($H22,'Color Key'!$B$11:$D$17,2,FALSE)),"")&amp;IF(LEFT(T$4,1)="S","H","")</f>
        <v/>
      </c>
      <c r="U22" s="32" t="str">
        <f>IF(AND($C22&lt;=V$3-1,$D22&gt;=V$3),IF($H22="",'Color Key'!$C$9,VLOOKUP($H22,'Color Key'!$B$11:$D$17,2,FALSE)),"")&amp;IF(LEFT(U$4,1)="S","H","")</f>
        <v/>
      </c>
      <c r="V22" s="32" t="str">
        <f>IF(AND($C22&lt;=W$3-1,$D22&gt;=W$3),IF($H22="",'Color Key'!$C$9,VLOOKUP($H22,'Color Key'!$B$11:$D$17,2,FALSE)),"")&amp;IF(LEFT(V$4,1)="S","H","")</f>
        <v/>
      </c>
      <c r="W22" s="32" t="str">
        <f>IF(AND($C22&lt;=X$3-1,$D22&gt;=X$3),IF($H22="",'Color Key'!$C$9,VLOOKUP($H22,'Color Key'!$B$11:$D$17,2,FALSE)),"")&amp;IF(LEFT(W$4,1)="S","H","")</f>
        <v>H</v>
      </c>
      <c r="X22" s="32" t="str">
        <f>IF(AND($C22&lt;=Y$3-1,$D22&gt;=Y$3),IF($H22="",'Color Key'!$C$9,VLOOKUP($H22,'Color Key'!$B$11:$D$17,2,FALSE)),"")&amp;IF(LEFT(X$4,1)="S","H","")</f>
        <v>H</v>
      </c>
      <c r="Y22" s="32" t="str">
        <f>IF(AND($C22&lt;=Z$3-1,$D22&gt;=Z$3),IF($H22="",'Color Key'!$C$9,VLOOKUP($H22,'Color Key'!$B$11:$D$17,2,FALSE)),"")&amp;IF(LEFT(Y$4,1)="S","H","")</f>
        <v/>
      </c>
      <c r="Z22" s="32" t="str">
        <f>IF(AND($C22&lt;=AA$3-1,$D22&gt;=AA$3),IF($H22="",'Color Key'!$C$9,VLOOKUP($H22,'Color Key'!$B$11:$D$17,2,FALSE)),"")&amp;IF(LEFT(Z$4,1)="S","H","")</f>
        <v/>
      </c>
      <c r="AA22" s="32" t="str">
        <f>IF(AND($C22&lt;=AB$3-1,$D22&gt;=AB$3),IF($H22="",'Color Key'!$C$9,VLOOKUP($H22,'Color Key'!$B$11:$D$17,2,FALSE)),"")&amp;IF(LEFT(AA$4,1)="S","H","")</f>
        <v/>
      </c>
      <c r="AB22" s="32" t="str">
        <f>IF(AND($C22&lt;=AC$3-1,$D22&gt;=AC$3),IF($H22="",'Color Key'!$C$9,VLOOKUP($H22,'Color Key'!$B$11:$D$17,2,FALSE)),"")&amp;IF(LEFT(AB$4,1)="S","H","")</f>
        <v/>
      </c>
      <c r="AC22" s="32" t="str">
        <f>IF(AND($C22&lt;=AD$3-1,$D22&gt;=AD$3),IF($H22="",'Color Key'!$C$9,VLOOKUP($H22,'Color Key'!$B$11:$D$17,2,FALSE)),"")&amp;IF(LEFT(AC$4,1)="S","H","")</f>
        <v/>
      </c>
      <c r="AD22" s="32" t="str">
        <f>IF(AND($C22&lt;=AE$3-1,$D22&gt;=AE$3),IF($H22="",'Color Key'!$C$9,VLOOKUP($H22,'Color Key'!$B$11:$D$17,2,FALSE)),"")&amp;IF(LEFT(AD$4,1)="S","H","")</f>
        <v>H</v>
      </c>
      <c r="AE22" s="32" t="str">
        <f>IF(AND($C22&lt;=AF$3-1,$D22&gt;=AF$3),IF($H22="",'Color Key'!$C$9,VLOOKUP($H22,'Color Key'!$B$11:$D$17,2,FALSE)),"")&amp;IF(LEFT(AE$4,1)="S","H","")</f>
        <v>H</v>
      </c>
      <c r="AF22" s="32" t="str">
        <f>IF(AND($C22&lt;=AG$3-1,$D22&gt;=AG$3),IF($H22="",'Color Key'!$C$9,VLOOKUP($H22,'Color Key'!$B$11:$D$17,2,FALSE)),"")&amp;IF(LEFT(AF$4,1)="S","H","")</f>
        <v/>
      </c>
      <c r="AG22" s="32" t="str">
        <f>IF(AND($C22&lt;=AH$3-1,$D22&gt;=AH$3),IF($H22="",'Color Key'!$C$9,VLOOKUP($H22,'Color Key'!$B$11:$D$17,2,FALSE)),"")&amp;IF(LEFT(AG$4,1)="S","H","")</f>
        <v/>
      </c>
      <c r="AH22" s="32" t="str">
        <f>IF(AND($C22&lt;=AI$3-1,$D22&gt;=AI$3),IF($H22="",'Color Key'!$C$9,VLOOKUP($H22,'Color Key'!$B$11:$D$17,2,FALSE)),"")&amp;IF(LEFT(AH$4,1)="S","H","")</f>
        <v/>
      </c>
      <c r="AI22" s="32" t="str">
        <f>IF(AND($C22&lt;=AJ$3-1,$D22&gt;=AJ$3),IF($H22="",'Color Key'!$C$9,VLOOKUP($H22,'Color Key'!$B$11:$D$17,2,FALSE)),"")&amp;IF(LEFT(AI$4,1)="S","H","")</f>
        <v/>
      </c>
      <c r="AJ22" s="32" t="str">
        <f>IF(AND($C22&lt;=AK$3-1,$D22&gt;=AK$3),IF($H22="",'Color Key'!$C$9,VLOOKUP($H22,'Color Key'!$B$11:$D$17,2,FALSE)),"")&amp;IF(LEFT(AJ$4,1)="S","H","")</f>
        <v/>
      </c>
      <c r="AK22" s="32" t="str">
        <f>IF(AND($C22&lt;=AL$3-1,$D22&gt;=AL$3),IF($H22="",'Color Key'!$C$9,VLOOKUP($H22,'Color Key'!$B$11:$D$17,2,FALSE)),"")&amp;IF(LEFT(AK$4,1)="S","H","")</f>
        <v>H</v>
      </c>
      <c r="AL22" s="32" t="str">
        <f>IF(AND($C22&lt;=AM$3-1,$D22&gt;=AM$3),IF($H22="",'Color Key'!$C$9,VLOOKUP($H22,'Color Key'!$B$11:$D$17,2,FALSE)),"")&amp;IF(LEFT(AL$4,1)="S","H","")</f>
        <v>H</v>
      </c>
      <c r="AM22" s="32" t="str">
        <f>IF(AND($C22&lt;=AN$3-1,$D22&gt;=AN$3),IF($H22="",'Color Key'!$C$9,VLOOKUP($H22,'Color Key'!$B$11:$D$17,2,FALSE)),"")&amp;IF(LEFT(AM$4,1)="S","H","")</f>
        <v/>
      </c>
      <c r="AN22" s="32" t="str">
        <f>IF(AND($C22&lt;=AO$3-1,$D22&gt;=AO$3),IF($H22="",'Color Key'!$C$9,VLOOKUP($H22,'Color Key'!$B$11:$D$17,2,FALSE)),"")&amp;IF(LEFT(AN$4,1)="S","H","")</f>
        <v/>
      </c>
      <c r="AO22" s="32" t="str">
        <f>IF(AND($C22&lt;=AP$3-1,$D22&gt;=AP$3),IF($H22="",'Color Key'!$C$9,VLOOKUP($H22,'Color Key'!$B$11:$D$17,2,FALSE)),"")&amp;IF(LEFT(AO$4,1)="S","H","")</f>
        <v/>
      </c>
      <c r="AP22" s="32" t="str">
        <f>IF(AND($C22&lt;=AQ$3-1,$D22&gt;=AQ$3),IF($H22="",'Color Key'!$C$9,VLOOKUP($H22,'Color Key'!$B$11:$D$17,2,FALSE)),"")&amp;IF(LEFT(AP$4,1)="S","H","")</f>
        <v/>
      </c>
      <c r="AQ22" s="32" t="str">
        <f>IF(AND($C22&lt;=AR$3-1,$D22&gt;=AR$3),IF($H22="",'Color Key'!$C$9,VLOOKUP($H22,'Color Key'!$B$11:$D$17,2,FALSE)),"")&amp;IF(LEFT(AQ$4,1)="S","H","")</f>
        <v/>
      </c>
      <c r="AR22" s="32" t="str">
        <f>IF(AND($C22&lt;=AS$3-1,$D22&gt;=AS$3),IF($H22="",'Color Key'!$C$9,VLOOKUP($H22,'Color Key'!$B$11:$D$17,2,FALSE)),"")&amp;IF(LEFT(AR$4,1)="S","H","")</f>
        <v>H</v>
      </c>
      <c r="AS22" s="32" t="str">
        <f>IF(AND($C22&lt;=AT$3-1,$D22&gt;=AT$3),IF($H22="",'Color Key'!$C$9,VLOOKUP($H22,'Color Key'!$B$11:$D$17,2,FALSE)),"")&amp;IF(LEFT(AS$4,1)="S","H","")</f>
        <v>H</v>
      </c>
      <c r="AT22" s="62" t="str">
        <f>IF(AND($C22&lt;=AU$3-1,$D22&gt;=AU$3),IF($H22="",'Color Key'!$C$9,VLOOKUP($H22,'Color Key'!$B$11:$D$17,2,FALSE)),"")&amp;IF(LEFT(AT$4,1)="S","H","")</f>
        <v/>
      </c>
      <c r="AU22" s="123" t="str">
        <f>IF(AND($C22&lt;=AV$3-1,$D22&gt;=AV$3),IF($H22="",'Color Key'!$C$9,VLOOKUP($H22,'Color Key'!$B$11:$D$17,2,FALSE)),"")&amp;IF(LEFT(AU$4,1)="S","H","")</f>
        <v/>
      </c>
      <c r="AV22" s="64" t="str">
        <f>IF(AND($C22&lt;=AW$3-1,$D22&gt;=AW$3),IF($H22="",'Color Key'!$C$9,VLOOKUP($H22,'Color Key'!$B$11:$D$17,2,FALSE)),"")&amp;IF(LEFT(AV$4,1)="S","H","")</f>
        <v/>
      </c>
      <c r="AW22" s="64" t="str">
        <f>IF(AND($C22&lt;=AX$3-1,$D22&gt;=AX$3),IF($H22="",'Color Key'!$C$9,VLOOKUP($H22,'Color Key'!$B$11:$D$17,2,FALSE)),"")&amp;IF(LEFT(AW$4,1)="S","H","")</f>
        <v/>
      </c>
      <c r="AX22" s="64" t="str">
        <f>IF(AND($C22&lt;=AY$3-1,$D22&gt;=AY$3),IF($H22="",'Color Key'!$C$9,VLOOKUP($H22,'Color Key'!$B$11:$D$17,2,FALSE)),"")&amp;IF(LEFT(AX$4,1)="S","H","")</f>
        <v/>
      </c>
      <c r="AY22" s="42" t="str">
        <f>IF(AND($C22&lt;=AZ$3-1,$D22&gt;=AZ$3),IF($H22="",'Color Key'!$C$9,VLOOKUP($H22,'Color Key'!$B$11:$D$17,2,FALSE)),"")&amp;IF(LEFT(AY$4,1)="S","H","")</f>
        <v/>
      </c>
      <c r="AZ22" s="32" t="str">
        <f>IF(AND($C22&lt;=BA$3-1,$D22&gt;=BA$3),IF($H22="",'Color Key'!$C$9,VLOOKUP($H22,'Color Key'!$B$11:$D$17,2,FALSE)),"")&amp;IF(LEFT(AZ$4,1)="S","H","")</f>
        <v/>
      </c>
      <c r="BA22" s="32" t="str">
        <f>IF(AND($C22&lt;=BB$3-1,$D22&gt;=BB$3),IF($H22="",'Color Key'!$C$9,VLOOKUP($H22,'Color Key'!$B$11:$D$17,2,FALSE)),"")&amp;IF(LEFT(BA$4,1)="S","H","")</f>
        <v/>
      </c>
      <c r="BB22" s="32" t="str">
        <f>IF(AND($C22&lt;=BC$3-1,$D22&gt;=BC$3),IF($H22="",'Color Key'!$C$9,VLOOKUP($H22,'Color Key'!$B$11:$D$17,2,FALSE)),"")&amp;IF(LEFT(BB$4,1)="S","H","")</f>
        <v/>
      </c>
      <c r="BC22" s="52" t="str">
        <f>IF(AND($C22&lt;=BD$3-1,$D22&gt;=BD$3),IF($H22="",'Color Key'!$C$9,VLOOKUP($H22,'Color Key'!$B$11:$D$17,2,FALSE)),"")&amp;IF(LEFT(BC$4,1)="S","H","")</f>
        <v/>
      </c>
      <c r="BD22" s="64" t="str">
        <f>IF(AND($C22&lt;=BE$3-1,$D22&gt;=BE$3),IF($H22="",'Color Key'!$C$9,VLOOKUP($H22,'Color Key'!$B$11:$D$17,2,FALSE)),"")&amp;IF(LEFT(BD$4,1)="S","H","")</f>
        <v/>
      </c>
      <c r="BE22" s="64" t="str">
        <f>IF(AND($C22&lt;=BF$3-1,$D22&gt;=BF$3),IF($H22="",'Color Key'!$C$9,VLOOKUP($H22,'Color Key'!$B$11:$D$17,2,FALSE)),"")&amp;IF(LEFT(BE$4,1)="S","H","")</f>
        <v/>
      </c>
      <c r="BF22" s="64" t="str">
        <f>IF(AND($C22&lt;=BG$3-1,$D22&gt;=BG$3),IF($H22="",'Color Key'!$C$9,VLOOKUP($H22,'Color Key'!$B$11:$D$17,2,FALSE)),"")&amp;IF(LEFT(BF$4,1)="S","H","")</f>
        <v/>
      </c>
      <c r="BG22" s="64" t="str">
        <f>IF(AND($C22&lt;=BH$3-1,$D22&gt;=BH$3),IF($H22="",'Color Key'!$C$9,VLOOKUP($H22,'Color Key'!$B$11:$D$17,2,FALSE)),"")&amp;IF(LEFT(BG$4,1)="S","H","")</f>
        <v/>
      </c>
      <c r="BH22" s="51" t="str">
        <f>IF(AND($C22&lt;=BI$3-1,$D22&gt;=BI$3),IF($H22="",'Color Key'!$C$9,VLOOKUP($H22,'Color Key'!$B$11:$D$17,2,FALSE)),"")&amp;IF(LEFT(BH$4,1)="S","H","")</f>
        <v/>
      </c>
      <c r="BI22" s="32" t="str">
        <f>IF(AND($C22&lt;=BJ$3-1,$D22&gt;=BJ$3),IF($H22="",'Color Key'!$C$9,VLOOKUP($H22,'Color Key'!$B$11:$D$17,2,FALSE)),"")&amp;IF(LEFT(BI$4,1)="S","H","")</f>
        <v/>
      </c>
      <c r="BJ22" s="32" t="str">
        <f>IF(AND($C22&lt;=BK$3-1,$D22&gt;=BK$3),IF($H22="",'Color Key'!$C$9,VLOOKUP($H22,'Color Key'!$B$11:$D$17,2,FALSE)),"")&amp;IF(LEFT(BJ$4,1)="S","H","")</f>
        <v/>
      </c>
      <c r="BK22" s="52" t="str">
        <f>IF(AND($C22&lt;=BL$3-1,$D22&gt;=BL$3),IF($H22="",'Color Key'!$C$9,VLOOKUP($H22,'Color Key'!$B$11:$D$17,2,FALSE)),"")&amp;IF(LEFT(BK$4,1)="S","H","")</f>
        <v/>
      </c>
      <c r="BL22" s="64" t="str">
        <f>IF(AND($C22&lt;=BM$3-1,$D22&gt;=BM$3),IF($H22="",'Color Key'!$C$9,VLOOKUP($H22,'Color Key'!$B$11:$D$17,2,FALSE)),"")&amp;IF(LEFT(BL$4,1)="S","H","")</f>
        <v/>
      </c>
      <c r="BM22" s="64" t="str">
        <f>IF(AND($C22&lt;=BN$3-1,$D22&gt;=BN$3),IF($H22="",'Color Key'!$C$9,VLOOKUP($H22,'Color Key'!$B$11:$D$17,2,FALSE)),"")&amp;IF(LEFT(BM$4,1)="S","H","")</f>
        <v/>
      </c>
      <c r="BN22" s="64" t="str">
        <f>IF(AND($C22&lt;=BO$3-1,$D22&gt;=BO$3),IF($H22="",'Color Key'!$C$9,VLOOKUP($H22,'Color Key'!$B$11:$D$17,2,FALSE)),"")&amp;IF(LEFT(BN$4,1)="S","H","")</f>
        <v/>
      </c>
      <c r="BO22" s="64" t="str">
        <f>IF(AND($C22&lt;=BP$3-1,$D22&gt;=BP$3),IF($H22="",'Color Key'!$C$9,VLOOKUP($H22,'Color Key'!$B$11:$D$17,2,FALSE)),"")&amp;IF(LEFT(BO$4,1)="S","H","")</f>
        <v/>
      </c>
      <c r="BP22" s="64" t="str">
        <f>IF(AND($C22&lt;=BQ$3-1,$D22&gt;=BQ$3),IF($H22="",'Color Key'!$C$9,VLOOKUP($H22,'Color Key'!$B$11:$D$17,2,FALSE)),"")&amp;IF(LEFT(BP$4,1)="S","H","")</f>
        <v/>
      </c>
      <c r="BQ22" s="51" t="str">
        <f>IF(AND($C22&lt;=BR$3-1,$D22&gt;=BR$3),IF($H22="",'Color Key'!$C$9,VLOOKUP($H22,'Color Key'!$B$11:$D$17,2,FALSE)),"")&amp;IF(LEFT(BQ$4,1)="S","H","")</f>
        <v/>
      </c>
      <c r="BR22" t="str">
        <f>IF(AND($C22&lt;=BS$3-1,$D22&gt;=BS$3),IF($H22="",'Color Key'!$C$9,VLOOKUP($H22,'Color Key'!$B$11:$D$17,2,FALSE)),"")&amp;IF(LEFT(BR$4,1)="S","H","")</f>
        <v/>
      </c>
      <c r="BS22" t="str">
        <f>IF(AND($C22&lt;=BT$3-1,$D22&gt;=BT$3),IF($H22="",'Color Key'!$C$9,VLOOKUP($H22,'Color Key'!$B$11:$D$17,2,FALSE)),"")&amp;IF(LEFT(BS$4,1)="S","H","")</f>
        <v/>
      </c>
      <c r="BT22" t="str">
        <f>IF(AND($C22&lt;=BU$3-1,$D22&gt;=BU$3),IF($H22="",'Color Key'!$C$9,VLOOKUP($H22,'Color Key'!$B$11:$D$17,2,FALSE)),"")&amp;IF(LEFT(BT$4,1)="S","H","")</f>
        <v/>
      </c>
    </row>
    <row r="23" spans="3:72" ht="13">
      <c r="AU23" s="101"/>
    </row>
    <row r="24" spans="3:72" ht="13">
      <c r="AU24" s="101"/>
    </row>
    <row r="25" spans="3:72" ht="13">
      <c r="AU25" s="101"/>
    </row>
    <row r="26" spans="3:72" ht="13">
      <c r="AU26" s="101"/>
    </row>
    <row r="27" spans="3:72" ht="13">
      <c r="AU27" s="101"/>
    </row>
    <row r="28" spans="3:72" ht="13">
      <c r="AU28" s="101"/>
    </row>
    <row r="29" spans="3:72" ht="13">
      <c r="AU29" s="101"/>
    </row>
    <row r="30" spans="3:72" ht="13">
      <c r="AU30" s="101"/>
    </row>
    <row r="31" spans="3:72" ht="13">
      <c r="AU31" s="101"/>
    </row>
    <row r="32" spans="3:72" ht="13">
      <c r="AU32" s="101"/>
    </row>
    <row r="33" spans="47:47" ht="13">
      <c r="AU33" s="101"/>
    </row>
    <row r="34" spans="47:47" ht="13">
      <c r="AU34" s="101"/>
    </row>
    <row r="35" spans="47:47" ht="13">
      <c r="AU35" s="101"/>
    </row>
    <row r="36" spans="47:47" ht="13">
      <c r="AU36" s="101"/>
    </row>
    <row r="37" spans="47:47" ht="13">
      <c r="AU37" s="101"/>
    </row>
    <row r="38" spans="47:47" ht="13">
      <c r="AU38" s="101"/>
    </row>
    <row r="39" spans="47:47" ht="13">
      <c r="AU39" s="101"/>
    </row>
    <row r="40" spans="47:47" ht="13">
      <c r="AU40" s="101"/>
    </row>
    <row r="41" spans="47:47" ht="13">
      <c r="AU41" s="101"/>
    </row>
    <row r="42" spans="47:47" ht="13">
      <c r="AU42" s="101"/>
    </row>
    <row r="43" spans="47:47" ht="13">
      <c r="AU43" s="101"/>
    </row>
    <row r="44" spans="47:47" ht="13">
      <c r="AU44" s="101"/>
    </row>
    <row r="45" spans="47:47" ht="13">
      <c r="AU45" s="101"/>
    </row>
    <row r="46" spans="47:47" ht="13">
      <c r="AU46" s="101"/>
    </row>
    <row r="47" spans="47:47" ht="13">
      <c r="AU47" s="101"/>
    </row>
    <row r="48" spans="47:47" ht="13">
      <c r="AU48" s="101"/>
    </row>
    <row r="49" spans="47:47" ht="13">
      <c r="AU49" s="101"/>
    </row>
    <row r="50" spans="47:47" ht="13">
      <c r="AU50" s="101"/>
    </row>
    <row r="51" spans="47:47" ht="13">
      <c r="AU51" s="101"/>
    </row>
    <row r="52" spans="47:47" ht="13">
      <c r="AU52" s="101"/>
    </row>
    <row r="53" spans="47:47" ht="13">
      <c r="AU53" s="101"/>
    </row>
    <row r="54" spans="47:47" ht="13">
      <c r="AU54" s="101"/>
    </row>
    <row r="55" spans="47:47" ht="13">
      <c r="AU55" s="101"/>
    </row>
    <row r="56" spans="47:47" ht="13">
      <c r="AU56" s="101"/>
    </row>
    <row r="57" spans="47:47" ht="13">
      <c r="AU57" s="101"/>
    </row>
    <row r="58" spans="47:47" ht="13">
      <c r="AU58" s="101"/>
    </row>
    <row r="59" spans="47:47" ht="13">
      <c r="AU59" s="101"/>
    </row>
    <row r="60" spans="47:47" ht="13">
      <c r="AU60" s="101"/>
    </row>
    <row r="61" spans="47:47" ht="13">
      <c r="AU61" s="101"/>
    </row>
    <row r="62" spans="47:47" ht="13">
      <c r="AU62" s="101"/>
    </row>
    <row r="63" spans="47:47" ht="13">
      <c r="AU63" s="101"/>
    </row>
    <row r="64" spans="47:47" ht="13">
      <c r="AU64" s="101"/>
    </row>
    <row r="65" spans="47:47" ht="13">
      <c r="AU65" s="101"/>
    </row>
    <row r="66" spans="47:47" ht="13">
      <c r="AU66" s="101"/>
    </row>
    <row r="67" spans="47:47" ht="13">
      <c r="AU67" s="101"/>
    </row>
    <row r="68" spans="47:47" ht="13">
      <c r="AU68" s="101"/>
    </row>
    <row r="69" spans="47:47" ht="13">
      <c r="AU69" s="101"/>
    </row>
    <row r="70" spans="47:47" ht="13">
      <c r="AU70" s="101"/>
    </row>
    <row r="71" spans="47:47" ht="13">
      <c r="AU71" s="101"/>
    </row>
    <row r="72" spans="47:47" ht="13">
      <c r="AU72" s="101"/>
    </row>
    <row r="73" spans="47:47" ht="13">
      <c r="AU73" s="101"/>
    </row>
    <row r="74" spans="47:47" ht="13">
      <c r="AU74" s="101"/>
    </row>
    <row r="75" spans="47:47" ht="13">
      <c r="AU75" s="101"/>
    </row>
    <row r="76" spans="47:47" ht="13">
      <c r="AU76" s="101"/>
    </row>
    <row r="77" spans="47:47" ht="13">
      <c r="AU77" s="101"/>
    </row>
    <row r="78" spans="47:47" ht="13">
      <c r="AU78" s="101"/>
    </row>
    <row r="79" spans="47:47" ht="13">
      <c r="AU79" s="101"/>
    </row>
    <row r="80" spans="47:47" ht="13">
      <c r="AU80" s="101"/>
    </row>
    <row r="81" spans="47:47" ht="13">
      <c r="AU81" s="101"/>
    </row>
    <row r="82" spans="47:47" ht="13">
      <c r="AU82" s="101"/>
    </row>
    <row r="83" spans="47:47" ht="13">
      <c r="AU83" s="101"/>
    </row>
    <row r="84" spans="47:47" ht="13">
      <c r="AU84" s="101"/>
    </row>
    <row r="85" spans="47:47" ht="13">
      <c r="AU85" s="101"/>
    </row>
    <row r="86" spans="47:47" ht="13">
      <c r="AU86" s="101"/>
    </row>
    <row r="87" spans="47:47" ht="13">
      <c r="AU87" s="101"/>
    </row>
    <row r="88" spans="47:47" ht="13">
      <c r="AU88" s="101"/>
    </row>
    <row r="89" spans="47:47" ht="13">
      <c r="AU89" s="101"/>
    </row>
    <row r="90" spans="47:47" ht="13">
      <c r="AU90" s="101"/>
    </row>
    <row r="91" spans="47:47" ht="13">
      <c r="AU91" s="101"/>
    </row>
    <row r="92" spans="47:47" ht="13">
      <c r="AU92" s="101"/>
    </row>
    <row r="93" spans="47:47" ht="13">
      <c r="AU93" s="101"/>
    </row>
    <row r="94" spans="47:47" ht="13">
      <c r="AU94" s="101"/>
    </row>
    <row r="95" spans="47:47" ht="13">
      <c r="AU95" s="101"/>
    </row>
    <row r="96" spans="47:47" ht="13">
      <c r="AU96" s="101"/>
    </row>
    <row r="97" spans="47:47" ht="13">
      <c r="AU97" s="101"/>
    </row>
    <row r="98" spans="47:47" ht="13">
      <c r="AU98" s="101"/>
    </row>
    <row r="99" spans="47:47" ht="13">
      <c r="AU99" s="101"/>
    </row>
    <row r="100" spans="47:47" ht="13">
      <c r="AU100" s="101"/>
    </row>
    <row r="101" spans="47:47" ht="13">
      <c r="AU101" s="101"/>
    </row>
    <row r="102" spans="47:47" ht="13">
      <c r="AU102" s="101"/>
    </row>
    <row r="103" spans="47:47" ht="13">
      <c r="AU103" s="101"/>
    </row>
    <row r="104" spans="47:47" ht="13">
      <c r="AU104" s="101"/>
    </row>
    <row r="105" spans="47:47" ht="13">
      <c r="AU105" s="101"/>
    </row>
    <row r="106" spans="47:47" ht="13">
      <c r="AU106" s="101"/>
    </row>
    <row r="107" spans="47:47" ht="13">
      <c r="AU107" s="101"/>
    </row>
    <row r="108" spans="47:47" ht="13">
      <c r="AU108" s="101"/>
    </row>
    <row r="109" spans="47:47" ht="13">
      <c r="AU109" s="101"/>
    </row>
    <row r="110" spans="47:47" ht="13">
      <c r="AU110" s="101"/>
    </row>
    <row r="111" spans="47:47" ht="13">
      <c r="AU111" s="101"/>
    </row>
    <row r="112" spans="47:47" ht="13">
      <c r="AU112" s="101"/>
    </row>
    <row r="113" spans="47:47" ht="13">
      <c r="AU113" s="101"/>
    </row>
    <row r="114" spans="47:47" ht="13">
      <c r="AU114" s="101"/>
    </row>
    <row r="115" spans="47:47" ht="13">
      <c r="AU115" s="101"/>
    </row>
    <row r="116" spans="47:47" ht="13">
      <c r="AU116" s="101"/>
    </row>
    <row r="117" spans="47:47" ht="13">
      <c r="AU117" s="101"/>
    </row>
    <row r="118" spans="47:47" ht="13">
      <c r="AU118" s="101"/>
    </row>
    <row r="119" spans="47:47" ht="13">
      <c r="AU119" s="101"/>
    </row>
    <row r="120" spans="47:47" ht="13">
      <c r="AU120" s="101"/>
    </row>
    <row r="121" spans="47:47" ht="13">
      <c r="AU121" s="101"/>
    </row>
    <row r="122" spans="47:47" ht="13">
      <c r="AU122" s="101"/>
    </row>
    <row r="123" spans="47:47" ht="13">
      <c r="AU123" s="101"/>
    </row>
    <row r="124" spans="47:47" ht="13">
      <c r="AU124" s="101"/>
    </row>
    <row r="125" spans="47:47" ht="13">
      <c r="AU125" s="101"/>
    </row>
    <row r="126" spans="47:47" ht="13">
      <c r="AU126" s="101"/>
    </row>
    <row r="127" spans="47:47" ht="13">
      <c r="AU127" s="101"/>
    </row>
    <row r="128" spans="47:47" ht="13">
      <c r="AU128" s="101"/>
    </row>
    <row r="129" spans="47:47" ht="13">
      <c r="AU129" s="101"/>
    </row>
    <row r="130" spans="47:47" ht="13">
      <c r="AU130" s="101"/>
    </row>
    <row r="131" spans="47:47" ht="13">
      <c r="AU131" s="101"/>
    </row>
    <row r="132" spans="47:47" ht="13">
      <c r="AU132" s="101"/>
    </row>
    <row r="133" spans="47:47" ht="13">
      <c r="AU133" s="101"/>
    </row>
    <row r="134" spans="47:47" ht="13">
      <c r="AU134" s="101"/>
    </row>
    <row r="135" spans="47:47" ht="13">
      <c r="AU135" s="101"/>
    </row>
    <row r="136" spans="47:47" ht="13">
      <c r="AU136" s="101"/>
    </row>
    <row r="137" spans="47:47" ht="13">
      <c r="AU137" s="101"/>
    </row>
    <row r="138" spans="47:47" ht="13">
      <c r="AU138" s="101"/>
    </row>
    <row r="139" spans="47:47" ht="13">
      <c r="AU139" s="101"/>
    </row>
    <row r="140" spans="47:47" ht="13">
      <c r="AU140" s="101"/>
    </row>
    <row r="141" spans="47:47" ht="13">
      <c r="AU141" s="101"/>
    </row>
    <row r="142" spans="47:47" ht="13">
      <c r="AU142" s="101"/>
    </row>
    <row r="143" spans="47:47" ht="13">
      <c r="AU143" s="101"/>
    </row>
    <row r="144" spans="47:47" ht="13">
      <c r="AU144" s="101"/>
    </row>
    <row r="145" spans="47:47" ht="13">
      <c r="AU145" s="101"/>
    </row>
    <row r="146" spans="47:47" ht="13">
      <c r="AU146" s="101"/>
    </row>
    <row r="147" spans="47:47" ht="13">
      <c r="AU147" s="101"/>
    </row>
    <row r="148" spans="47:47" ht="13">
      <c r="AU148" s="101"/>
    </row>
    <row r="149" spans="47:47" ht="13">
      <c r="AU149" s="101"/>
    </row>
    <row r="150" spans="47:47" ht="13">
      <c r="AU150" s="101"/>
    </row>
    <row r="151" spans="47:47" ht="13">
      <c r="AU151" s="101"/>
    </row>
    <row r="152" spans="47:47" ht="13">
      <c r="AU152" s="101"/>
    </row>
    <row r="153" spans="47:47" ht="13">
      <c r="AU153" s="101"/>
    </row>
    <row r="154" spans="47:47" ht="13">
      <c r="AU154" s="101"/>
    </row>
    <row r="155" spans="47:47" ht="13">
      <c r="AU155" s="101"/>
    </row>
    <row r="156" spans="47:47" ht="13">
      <c r="AU156" s="101"/>
    </row>
    <row r="157" spans="47:47" ht="13">
      <c r="AU157" s="101"/>
    </row>
    <row r="158" spans="47:47" ht="13">
      <c r="AU158" s="101"/>
    </row>
    <row r="159" spans="47:47" ht="13">
      <c r="AU159" s="101"/>
    </row>
    <row r="160" spans="47:47" ht="13">
      <c r="AU160" s="101"/>
    </row>
    <row r="161" spans="47:47" ht="13">
      <c r="AU161" s="101"/>
    </row>
    <row r="162" spans="47:47" ht="13">
      <c r="AU162" s="101"/>
    </row>
    <row r="163" spans="47:47" ht="13">
      <c r="AU163" s="101"/>
    </row>
    <row r="164" spans="47:47" ht="13">
      <c r="AU164" s="101"/>
    </row>
    <row r="165" spans="47:47" ht="13">
      <c r="AU165" s="101"/>
    </row>
    <row r="166" spans="47:47" ht="13">
      <c r="AU166" s="101"/>
    </row>
    <row r="167" spans="47:47" ht="13">
      <c r="AU167" s="101"/>
    </row>
    <row r="168" spans="47:47" ht="13">
      <c r="AU168" s="101"/>
    </row>
    <row r="169" spans="47:47" ht="13">
      <c r="AU169" s="101"/>
    </row>
    <row r="170" spans="47:47" ht="13">
      <c r="AU170" s="101"/>
    </row>
    <row r="171" spans="47:47" ht="13">
      <c r="AU171" s="101"/>
    </row>
    <row r="172" spans="47:47" ht="13">
      <c r="AU172" s="101"/>
    </row>
    <row r="173" spans="47:47" ht="13">
      <c r="AU173" s="101"/>
    </row>
    <row r="174" spans="47:47" ht="13">
      <c r="AU174" s="101"/>
    </row>
    <row r="175" spans="47:47" ht="13">
      <c r="AU175" s="101"/>
    </row>
    <row r="176" spans="47:47" ht="13">
      <c r="AU176" s="101"/>
    </row>
    <row r="177" spans="47:47" ht="13">
      <c r="AU177" s="101"/>
    </row>
    <row r="178" spans="47:47" ht="13">
      <c r="AU178" s="101"/>
    </row>
    <row r="179" spans="47:47" ht="13">
      <c r="AU179" s="101"/>
    </row>
    <row r="180" spans="47:47" ht="13">
      <c r="AU180" s="101"/>
    </row>
    <row r="181" spans="47:47" ht="13">
      <c r="AU181" s="101"/>
    </row>
    <row r="182" spans="47:47" ht="13">
      <c r="AU182" s="101"/>
    </row>
    <row r="183" spans="47:47" ht="13">
      <c r="AU183" s="101"/>
    </row>
    <row r="184" spans="47:47" ht="13">
      <c r="AU184" s="101"/>
    </row>
    <row r="185" spans="47:47" ht="13">
      <c r="AU185" s="101"/>
    </row>
    <row r="186" spans="47:47" ht="13">
      <c r="AU186" s="101"/>
    </row>
    <row r="187" spans="47:47" ht="13">
      <c r="AU187" s="101"/>
    </row>
    <row r="188" spans="47:47" ht="13">
      <c r="AU188" s="101"/>
    </row>
    <row r="189" spans="47:47" ht="13">
      <c r="AU189" s="101"/>
    </row>
    <row r="190" spans="47:47" ht="13">
      <c r="AU190" s="101"/>
    </row>
    <row r="191" spans="47:47" ht="13">
      <c r="AU191" s="101"/>
    </row>
    <row r="192" spans="47:47" ht="13">
      <c r="AU192" s="101"/>
    </row>
    <row r="193" spans="47:47" ht="13">
      <c r="AU193" s="101"/>
    </row>
    <row r="194" spans="47:47" ht="13">
      <c r="AU194" s="101"/>
    </row>
    <row r="195" spans="47:47" ht="13">
      <c r="AU195" s="101"/>
    </row>
    <row r="196" spans="47:47" ht="13">
      <c r="AU196" s="101"/>
    </row>
    <row r="197" spans="47:47" ht="13">
      <c r="AU197" s="101"/>
    </row>
    <row r="198" spans="47:47" ht="13">
      <c r="AU198" s="101"/>
    </row>
    <row r="199" spans="47:47" ht="13">
      <c r="AU199" s="101"/>
    </row>
    <row r="200" spans="47:47" ht="13">
      <c r="AU200" s="101"/>
    </row>
    <row r="201" spans="47:47" ht="13">
      <c r="AU201" s="101"/>
    </row>
    <row r="202" spans="47:47" ht="13">
      <c r="AU202" s="101"/>
    </row>
    <row r="203" spans="47:47" ht="13">
      <c r="AU203" s="101"/>
    </row>
    <row r="204" spans="47:47" ht="13">
      <c r="AU204" s="101"/>
    </row>
    <row r="205" spans="47:47" ht="13">
      <c r="AU205" s="101"/>
    </row>
    <row r="206" spans="47:47" ht="13">
      <c r="AU206" s="101"/>
    </row>
    <row r="207" spans="47:47" ht="13">
      <c r="AU207" s="101"/>
    </row>
    <row r="208" spans="47:47" ht="13">
      <c r="AU208" s="101"/>
    </row>
    <row r="209" spans="47:47" ht="13">
      <c r="AU209" s="101"/>
    </row>
    <row r="210" spans="47:47" ht="13">
      <c r="AU210" s="101"/>
    </row>
    <row r="211" spans="47:47" ht="13">
      <c r="AU211" s="101"/>
    </row>
    <row r="212" spans="47:47" ht="13">
      <c r="AU212" s="101"/>
    </row>
    <row r="213" spans="47:47" ht="13">
      <c r="AU213" s="101"/>
    </row>
    <row r="214" spans="47:47" ht="13">
      <c r="AU214" s="101"/>
    </row>
    <row r="215" spans="47:47" ht="13">
      <c r="AU215" s="101"/>
    </row>
    <row r="216" spans="47:47" ht="13">
      <c r="AU216" s="101"/>
    </row>
    <row r="217" spans="47:47" ht="13">
      <c r="AU217" s="101"/>
    </row>
    <row r="218" spans="47:47" ht="13">
      <c r="AU218" s="101"/>
    </row>
    <row r="219" spans="47:47" ht="13">
      <c r="AU219" s="101"/>
    </row>
    <row r="220" spans="47:47" ht="13">
      <c r="AU220" s="101"/>
    </row>
    <row r="221" spans="47:47" ht="13">
      <c r="AU221" s="101"/>
    </row>
    <row r="222" spans="47:47" ht="13">
      <c r="AU222" s="101"/>
    </row>
    <row r="223" spans="47:47" ht="13">
      <c r="AU223" s="101"/>
    </row>
    <row r="224" spans="47:47" ht="13">
      <c r="AU224" s="101"/>
    </row>
    <row r="225" spans="47:47" ht="13">
      <c r="AU225" s="101"/>
    </row>
    <row r="226" spans="47:47" ht="13">
      <c r="AU226" s="101"/>
    </row>
    <row r="227" spans="47:47" ht="13">
      <c r="AU227" s="101"/>
    </row>
    <row r="228" spans="47:47" ht="13">
      <c r="AU228" s="101"/>
    </row>
    <row r="229" spans="47:47" ht="13">
      <c r="AU229" s="101"/>
    </row>
    <row r="230" spans="47:47" ht="13">
      <c r="AU230" s="101"/>
    </row>
    <row r="231" spans="47:47" ht="13">
      <c r="AU231" s="101"/>
    </row>
    <row r="232" spans="47:47" ht="13">
      <c r="AU232" s="101"/>
    </row>
    <row r="233" spans="47:47" ht="13">
      <c r="AU233" s="101"/>
    </row>
    <row r="234" spans="47:47" ht="13">
      <c r="AU234" s="101"/>
    </row>
    <row r="235" spans="47:47" ht="13">
      <c r="AU235" s="101"/>
    </row>
    <row r="236" spans="47:47" ht="13">
      <c r="AU236" s="101"/>
    </row>
    <row r="237" spans="47:47" ht="13">
      <c r="AU237" s="101"/>
    </row>
    <row r="238" spans="47:47" ht="13">
      <c r="AU238" s="101"/>
    </row>
    <row r="239" spans="47:47" ht="13">
      <c r="AU239" s="101"/>
    </row>
    <row r="240" spans="47:47" ht="13">
      <c r="AU240" s="101"/>
    </row>
    <row r="241" spans="47:47" ht="13">
      <c r="AU241" s="101"/>
    </row>
    <row r="242" spans="47:47" ht="13">
      <c r="AU242" s="101"/>
    </row>
    <row r="243" spans="47:47" ht="13">
      <c r="AU243" s="101"/>
    </row>
    <row r="244" spans="47:47" ht="13">
      <c r="AU244" s="101"/>
    </row>
    <row r="245" spans="47:47" ht="13">
      <c r="AU245" s="101"/>
    </row>
    <row r="246" spans="47:47" ht="13">
      <c r="AU246" s="101"/>
    </row>
    <row r="247" spans="47:47" ht="13">
      <c r="AU247" s="101"/>
    </row>
    <row r="248" spans="47:47" ht="13">
      <c r="AU248" s="101"/>
    </row>
    <row r="249" spans="47:47" ht="13">
      <c r="AU249" s="101"/>
    </row>
    <row r="250" spans="47:47" ht="13">
      <c r="AU250" s="101"/>
    </row>
    <row r="251" spans="47:47" ht="13">
      <c r="AU251" s="101"/>
    </row>
    <row r="252" spans="47:47" ht="13">
      <c r="AU252" s="101"/>
    </row>
    <row r="253" spans="47:47" ht="13">
      <c r="AU253" s="101"/>
    </row>
    <row r="254" spans="47:47" ht="13">
      <c r="AU254" s="101"/>
    </row>
    <row r="255" spans="47:47" ht="13">
      <c r="AU255" s="101"/>
    </row>
    <row r="256" spans="47:47" ht="13">
      <c r="AU256" s="101"/>
    </row>
    <row r="257" spans="47:47" ht="13">
      <c r="AU257" s="101"/>
    </row>
    <row r="258" spans="47:47" ht="13">
      <c r="AU258" s="101"/>
    </row>
    <row r="259" spans="47:47" ht="13">
      <c r="AU259" s="101"/>
    </row>
    <row r="260" spans="47:47" ht="13">
      <c r="AU260" s="101"/>
    </row>
    <row r="261" spans="47:47" ht="13">
      <c r="AU261" s="101"/>
    </row>
    <row r="262" spans="47:47" ht="13">
      <c r="AU262" s="101"/>
    </row>
    <row r="263" spans="47:47" ht="13">
      <c r="AU263" s="101"/>
    </row>
    <row r="264" spans="47:47" ht="13">
      <c r="AU264" s="101"/>
    </row>
    <row r="265" spans="47:47" ht="13">
      <c r="AU265" s="101"/>
    </row>
    <row r="266" spans="47:47" ht="13">
      <c r="AU266" s="101"/>
    </row>
    <row r="267" spans="47:47" ht="13">
      <c r="AU267" s="101"/>
    </row>
    <row r="268" spans="47:47" ht="13">
      <c r="AU268" s="101"/>
    </row>
    <row r="269" spans="47:47" ht="13">
      <c r="AU269" s="101"/>
    </row>
    <row r="270" spans="47:47" ht="13">
      <c r="AU270" s="101"/>
    </row>
    <row r="271" spans="47:47" ht="13">
      <c r="AU271" s="101"/>
    </row>
    <row r="272" spans="47:47" ht="13">
      <c r="AU272" s="101"/>
    </row>
    <row r="273" spans="47:47" ht="13">
      <c r="AU273" s="101"/>
    </row>
    <row r="274" spans="47:47" ht="13">
      <c r="AU274" s="101"/>
    </row>
    <row r="275" spans="47:47" ht="13">
      <c r="AU275" s="101"/>
    </row>
    <row r="276" spans="47:47" ht="13">
      <c r="AU276" s="101"/>
    </row>
    <row r="277" spans="47:47" ht="13">
      <c r="AU277" s="101"/>
    </row>
    <row r="278" spans="47:47" ht="13">
      <c r="AU278" s="101"/>
    </row>
    <row r="279" spans="47:47" ht="13">
      <c r="AU279" s="101"/>
    </row>
    <row r="280" spans="47:47" ht="13">
      <c r="AU280" s="101"/>
    </row>
    <row r="281" spans="47:47" ht="13">
      <c r="AU281" s="101"/>
    </row>
    <row r="282" spans="47:47" ht="13">
      <c r="AU282" s="101"/>
    </row>
    <row r="283" spans="47:47" ht="13">
      <c r="AU283" s="101"/>
    </row>
    <row r="284" spans="47:47" ht="13">
      <c r="AU284" s="101"/>
    </row>
    <row r="285" spans="47:47" ht="13">
      <c r="AU285" s="101"/>
    </row>
    <row r="286" spans="47:47" ht="13">
      <c r="AU286" s="101"/>
    </row>
    <row r="287" spans="47:47" ht="13">
      <c r="AU287" s="101"/>
    </row>
    <row r="288" spans="47:47" ht="13">
      <c r="AU288" s="101"/>
    </row>
    <row r="289" spans="47:47" ht="13">
      <c r="AU289" s="101"/>
    </row>
    <row r="290" spans="47:47" ht="13">
      <c r="AU290" s="101"/>
    </row>
    <row r="291" spans="47:47" ht="13">
      <c r="AU291" s="101"/>
    </row>
    <row r="292" spans="47:47" ht="13">
      <c r="AU292" s="101"/>
    </row>
    <row r="293" spans="47:47" ht="13">
      <c r="AU293" s="101"/>
    </row>
    <row r="294" spans="47:47" ht="13">
      <c r="AU294" s="101"/>
    </row>
    <row r="295" spans="47:47" ht="13">
      <c r="AU295" s="101"/>
    </row>
    <row r="296" spans="47:47" ht="13">
      <c r="AU296" s="101"/>
    </row>
    <row r="297" spans="47:47" ht="13">
      <c r="AU297" s="101"/>
    </row>
    <row r="298" spans="47:47" ht="13">
      <c r="AU298" s="101"/>
    </row>
    <row r="299" spans="47:47" ht="13">
      <c r="AU299" s="101"/>
    </row>
    <row r="300" spans="47:47" ht="13">
      <c r="AU300" s="101"/>
    </row>
    <row r="301" spans="47:47" ht="13">
      <c r="AU301" s="101"/>
    </row>
    <row r="302" spans="47:47" ht="13">
      <c r="AU302" s="101"/>
    </row>
    <row r="303" spans="47:47" ht="13">
      <c r="AU303" s="101"/>
    </row>
    <row r="304" spans="47:47" ht="13">
      <c r="AU304" s="101"/>
    </row>
    <row r="305" spans="47:47" ht="13">
      <c r="AU305" s="101"/>
    </row>
    <row r="306" spans="47:47" ht="13">
      <c r="AU306" s="101"/>
    </row>
    <row r="307" spans="47:47" ht="13">
      <c r="AU307" s="101"/>
    </row>
    <row r="308" spans="47:47" ht="13">
      <c r="AU308" s="101"/>
    </row>
    <row r="309" spans="47:47" ht="13">
      <c r="AU309" s="101"/>
    </row>
    <row r="310" spans="47:47" ht="13">
      <c r="AU310" s="101"/>
    </row>
    <row r="311" spans="47:47" ht="13">
      <c r="AU311" s="101"/>
    </row>
    <row r="312" spans="47:47" ht="13">
      <c r="AU312" s="101"/>
    </row>
    <row r="313" spans="47:47" ht="13">
      <c r="AU313" s="101"/>
    </row>
    <row r="314" spans="47:47" ht="13">
      <c r="AU314" s="101"/>
    </row>
    <row r="315" spans="47:47" ht="13">
      <c r="AU315" s="101"/>
    </row>
    <row r="316" spans="47:47" ht="13">
      <c r="AU316" s="101"/>
    </row>
    <row r="317" spans="47:47" ht="13">
      <c r="AU317" s="101"/>
    </row>
    <row r="318" spans="47:47" ht="13">
      <c r="AU318" s="101"/>
    </row>
    <row r="319" spans="47:47" ht="13">
      <c r="AU319" s="101"/>
    </row>
    <row r="320" spans="47:47" ht="13">
      <c r="AU320" s="101"/>
    </row>
    <row r="321" spans="47:47" ht="13">
      <c r="AU321" s="101"/>
    </row>
    <row r="322" spans="47:47" ht="13">
      <c r="AU322" s="101"/>
    </row>
    <row r="323" spans="47:47" ht="13">
      <c r="AU323" s="101"/>
    </row>
    <row r="324" spans="47:47" ht="13">
      <c r="AU324" s="101"/>
    </row>
    <row r="325" spans="47:47" ht="13">
      <c r="AU325" s="101"/>
    </row>
    <row r="326" spans="47:47" ht="13">
      <c r="AU326" s="101"/>
    </row>
    <row r="327" spans="47:47" ht="13">
      <c r="AU327" s="101"/>
    </row>
    <row r="328" spans="47:47" ht="13">
      <c r="AU328" s="101"/>
    </row>
    <row r="329" spans="47:47" ht="13">
      <c r="AU329" s="101"/>
    </row>
    <row r="330" spans="47:47" ht="13">
      <c r="AU330" s="101"/>
    </row>
    <row r="331" spans="47:47" ht="13">
      <c r="AU331" s="101"/>
    </row>
    <row r="332" spans="47:47" ht="13">
      <c r="AU332" s="101"/>
    </row>
    <row r="333" spans="47:47" ht="13">
      <c r="AU333" s="101"/>
    </row>
    <row r="334" spans="47:47" ht="13">
      <c r="AU334" s="101"/>
    </row>
    <row r="335" spans="47:47" ht="13">
      <c r="AU335" s="101"/>
    </row>
    <row r="336" spans="47:47" ht="13">
      <c r="AU336" s="101"/>
    </row>
    <row r="337" spans="47:47" ht="13">
      <c r="AU337" s="101"/>
    </row>
    <row r="338" spans="47:47" ht="13">
      <c r="AU338" s="101"/>
    </row>
    <row r="339" spans="47:47" ht="13">
      <c r="AU339" s="101"/>
    </row>
    <row r="340" spans="47:47" ht="13">
      <c r="AU340" s="101"/>
    </row>
    <row r="341" spans="47:47" ht="13">
      <c r="AU341" s="101"/>
    </row>
    <row r="342" spans="47:47" ht="13">
      <c r="AU342" s="101"/>
    </row>
    <row r="343" spans="47:47" ht="13">
      <c r="AU343" s="101"/>
    </row>
    <row r="344" spans="47:47" ht="13">
      <c r="AU344" s="101"/>
    </row>
    <row r="345" spans="47:47" ht="13">
      <c r="AU345" s="101"/>
    </row>
    <row r="346" spans="47:47" ht="13">
      <c r="AU346" s="101"/>
    </row>
    <row r="347" spans="47:47" ht="13">
      <c r="AU347" s="101"/>
    </row>
    <row r="348" spans="47:47" ht="13">
      <c r="AU348" s="101"/>
    </row>
    <row r="349" spans="47:47" ht="13">
      <c r="AU349" s="101"/>
    </row>
    <row r="350" spans="47:47" ht="13">
      <c r="AU350" s="101"/>
    </row>
    <row r="351" spans="47:47" ht="13">
      <c r="AU351" s="101"/>
    </row>
    <row r="352" spans="47:47" ht="13">
      <c r="AU352" s="101"/>
    </row>
    <row r="353" spans="47:47" ht="13">
      <c r="AU353" s="101"/>
    </row>
    <row r="354" spans="47:47" ht="13">
      <c r="AU354" s="101"/>
    </row>
    <row r="355" spans="47:47" ht="13">
      <c r="AU355" s="101"/>
    </row>
    <row r="356" spans="47:47" ht="13">
      <c r="AU356" s="101"/>
    </row>
    <row r="357" spans="47:47" ht="13">
      <c r="AU357" s="101"/>
    </row>
    <row r="358" spans="47:47" ht="13">
      <c r="AU358" s="101"/>
    </row>
    <row r="359" spans="47:47" ht="13">
      <c r="AU359" s="101"/>
    </row>
    <row r="360" spans="47:47" ht="13">
      <c r="AU360" s="101"/>
    </row>
    <row r="361" spans="47:47" ht="13">
      <c r="AU361" s="101"/>
    </row>
    <row r="362" spans="47:47" ht="13">
      <c r="AU362" s="101"/>
    </row>
    <row r="363" spans="47:47" ht="13">
      <c r="AU363" s="101"/>
    </row>
    <row r="364" spans="47:47" ht="13">
      <c r="AU364" s="101"/>
    </row>
    <row r="365" spans="47:47" ht="13">
      <c r="AU365" s="101"/>
    </row>
    <row r="366" spans="47:47" ht="13">
      <c r="AU366" s="101"/>
    </row>
    <row r="367" spans="47:47" ht="13">
      <c r="AU367" s="101"/>
    </row>
    <row r="368" spans="47:47" ht="13">
      <c r="AU368" s="101"/>
    </row>
    <row r="369" spans="47:47" ht="13">
      <c r="AU369" s="101"/>
    </row>
    <row r="370" spans="47:47" ht="13">
      <c r="AU370" s="101"/>
    </row>
    <row r="371" spans="47:47" ht="13">
      <c r="AU371" s="101"/>
    </row>
    <row r="372" spans="47:47" ht="13">
      <c r="AU372" s="101"/>
    </row>
    <row r="373" spans="47:47" ht="13">
      <c r="AU373" s="101"/>
    </row>
    <row r="374" spans="47:47" ht="13">
      <c r="AU374" s="101"/>
    </row>
    <row r="375" spans="47:47" ht="13">
      <c r="AU375" s="101"/>
    </row>
    <row r="376" spans="47:47" ht="13">
      <c r="AU376" s="101"/>
    </row>
    <row r="377" spans="47:47" ht="13">
      <c r="AU377" s="101"/>
    </row>
    <row r="378" spans="47:47" ht="13">
      <c r="AU378" s="101"/>
    </row>
    <row r="379" spans="47:47" ht="13">
      <c r="AU379" s="101"/>
    </row>
    <row r="380" spans="47:47" ht="13">
      <c r="AU380" s="101"/>
    </row>
    <row r="381" spans="47:47" ht="13">
      <c r="AU381" s="101"/>
    </row>
    <row r="382" spans="47:47" ht="13">
      <c r="AU382" s="101"/>
    </row>
    <row r="383" spans="47:47" ht="13">
      <c r="AU383" s="101"/>
    </row>
    <row r="384" spans="47:47" ht="13">
      <c r="AU384" s="101"/>
    </row>
    <row r="385" spans="47:47" ht="13">
      <c r="AU385" s="101"/>
    </row>
    <row r="386" spans="47:47" ht="13">
      <c r="AU386" s="101"/>
    </row>
    <row r="387" spans="47:47" ht="13">
      <c r="AU387" s="101"/>
    </row>
    <row r="388" spans="47:47" ht="13">
      <c r="AU388" s="101"/>
    </row>
    <row r="389" spans="47:47" ht="13">
      <c r="AU389" s="101"/>
    </row>
    <row r="390" spans="47:47" ht="13">
      <c r="AU390" s="101"/>
    </row>
    <row r="391" spans="47:47" ht="13">
      <c r="AU391" s="101"/>
    </row>
    <row r="392" spans="47:47" ht="13">
      <c r="AU392" s="101"/>
    </row>
    <row r="393" spans="47:47" ht="13">
      <c r="AU393" s="101"/>
    </row>
    <row r="394" spans="47:47" ht="13">
      <c r="AU394" s="101"/>
    </row>
    <row r="395" spans="47:47" ht="13">
      <c r="AU395" s="101"/>
    </row>
    <row r="396" spans="47:47" ht="13">
      <c r="AU396" s="101"/>
    </row>
    <row r="397" spans="47:47" ht="13">
      <c r="AU397" s="101"/>
    </row>
    <row r="398" spans="47:47" ht="13">
      <c r="AU398" s="101"/>
    </row>
    <row r="399" spans="47:47" ht="13">
      <c r="AU399" s="101"/>
    </row>
    <row r="400" spans="47:47" ht="13">
      <c r="AU400" s="101"/>
    </row>
    <row r="401" spans="47:47" ht="13">
      <c r="AU401" s="101"/>
    </row>
    <row r="402" spans="47:47" ht="13">
      <c r="AU402" s="101"/>
    </row>
    <row r="403" spans="47:47" ht="13">
      <c r="AU403" s="101"/>
    </row>
    <row r="404" spans="47:47" ht="13">
      <c r="AU404" s="101"/>
    </row>
    <row r="405" spans="47:47" ht="13">
      <c r="AU405" s="101"/>
    </row>
    <row r="406" spans="47:47" ht="13">
      <c r="AU406" s="101"/>
    </row>
    <row r="407" spans="47:47" ht="13">
      <c r="AU407" s="101"/>
    </row>
    <row r="408" spans="47:47" ht="13">
      <c r="AU408" s="101"/>
    </row>
    <row r="409" spans="47:47" ht="13">
      <c r="AU409" s="101"/>
    </row>
    <row r="410" spans="47:47" ht="13">
      <c r="AU410" s="101"/>
    </row>
    <row r="411" spans="47:47" ht="13">
      <c r="AU411" s="101"/>
    </row>
    <row r="412" spans="47:47" ht="13">
      <c r="AU412" s="101"/>
    </row>
    <row r="413" spans="47:47" ht="13">
      <c r="AU413" s="101"/>
    </row>
    <row r="414" spans="47:47" ht="13">
      <c r="AU414" s="101"/>
    </row>
    <row r="415" spans="47:47" ht="13">
      <c r="AU415" s="101"/>
    </row>
    <row r="416" spans="47:47" ht="13">
      <c r="AU416" s="101"/>
    </row>
    <row r="417" spans="47:47" ht="13">
      <c r="AU417" s="101"/>
    </row>
    <row r="418" spans="47:47" ht="13">
      <c r="AU418" s="101"/>
    </row>
    <row r="419" spans="47:47" ht="13">
      <c r="AU419" s="101"/>
    </row>
    <row r="420" spans="47:47" ht="13">
      <c r="AU420" s="101"/>
    </row>
    <row r="421" spans="47:47" ht="13">
      <c r="AU421" s="101"/>
    </row>
    <row r="422" spans="47:47" ht="13">
      <c r="AU422" s="101"/>
    </row>
    <row r="423" spans="47:47" ht="13">
      <c r="AU423" s="101"/>
    </row>
    <row r="424" spans="47:47" ht="13">
      <c r="AU424" s="101"/>
    </row>
    <row r="425" spans="47:47" ht="13">
      <c r="AU425" s="101"/>
    </row>
    <row r="426" spans="47:47" ht="13">
      <c r="AU426" s="101"/>
    </row>
    <row r="427" spans="47:47" ht="13">
      <c r="AU427" s="101"/>
    </row>
    <row r="428" spans="47:47" ht="13">
      <c r="AU428" s="101"/>
    </row>
    <row r="429" spans="47:47" ht="13">
      <c r="AU429" s="101"/>
    </row>
    <row r="430" spans="47:47" ht="13">
      <c r="AU430" s="101"/>
    </row>
    <row r="431" spans="47:47" ht="13">
      <c r="AU431" s="101"/>
    </row>
    <row r="432" spans="47:47" ht="13">
      <c r="AU432" s="101"/>
    </row>
    <row r="433" spans="47:47" ht="13">
      <c r="AU433" s="101"/>
    </row>
    <row r="434" spans="47:47" ht="13">
      <c r="AU434" s="101"/>
    </row>
    <row r="435" spans="47:47" ht="13">
      <c r="AU435" s="101"/>
    </row>
    <row r="436" spans="47:47" ht="13">
      <c r="AU436" s="101"/>
    </row>
    <row r="437" spans="47:47" ht="13">
      <c r="AU437" s="101"/>
    </row>
    <row r="438" spans="47:47" ht="13">
      <c r="AU438" s="101"/>
    </row>
    <row r="439" spans="47:47" ht="13">
      <c r="AU439" s="101"/>
    </row>
    <row r="440" spans="47:47" ht="13">
      <c r="AU440" s="101"/>
    </row>
    <row r="441" spans="47:47" ht="13">
      <c r="AU441" s="101"/>
    </row>
    <row r="442" spans="47:47" ht="13">
      <c r="AU442" s="101"/>
    </row>
    <row r="443" spans="47:47" ht="13">
      <c r="AU443" s="101"/>
    </row>
    <row r="444" spans="47:47" ht="13">
      <c r="AU444" s="101"/>
    </row>
    <row r="445" spans="47:47" ht="13">
      <c r="AU445" s="101"/>
    </row>
    <row r="446" spans="47:47" ht="13">
      <c r="AU446" s="101"/>
    </row>
    <row r="447" spans="47:47" ht="13">
      <c r="AU447" s="101"/>
    </row>
    <row r="448" spans="47:47" ht="13">
      <c r="AU448" s="101"/>
    </row>
    <row r="449" spans="47:47" ht="13">
      <c r="AU449" s="101"/>
    </row>
    <row r="450" spans="47:47" ht="13">
      <c r="AU450" s="101"/>
    </row>
    <row r="451" spans="47:47" ht="13">
      <c r="AU451" s="101"/>
    </row>
    <row r="452" spans="47:47" ht="13">
      <c r="AU452" s="101"/>
    </row>
    <row r="453" spans="47:47" ht="13">
      <c r="AU453" s="101"/>
    </row>
    <row r="454" spans="47:47" ht="13">
      <c r="AU454" s="101"/>
    </row>
    <row r="455" spans="47:47" ht="13">
      <c r="AU455" s="101"/>
    </row>
    <row r="456" spans="47:47" ht="13">
      <c r="AU456" s="101"/>
    </row>
    <row r="457" spans="47:47" ht="13">
      <c r="AU457" s="101"/>
    </row>
    <row r="458" spans="47:47" ht="13">
      <c r="AU458" s="101"/>
    </row>
    <row r="459" spans="47:47" ht="13">
      <c r="AU459" s="101"/>
    </row>
    <row r="460" spans="47:47" ht="13">
      <c r="AU460" s="101"/>
    </row>
    <row r="461" spans="47:47" ht="13">
      <c r="AU461" s="101"/>
    </row>
    <row r="462" spans="47:47" ht="13">
      <c r="AU462" s="101"/>
    </row>
    <row r="463" spans="47:47" ht="13">
      <c r="AU463" s="101"/>
    </row>
    <row r="464" spans="47:47" ht="13">
      <c r="AU464" s="101"/>
    </row>
    <row r="465" spans="47:47" ht="13">
      <c r="AU465" s="101"/>
    </row>
    <row r="466" spans="47:47" ht="13">
      <c r="AU466" s="101"/>
    </row>
    <row r="467" spans="47:47" ht="13">
      <c r="AU467" s="101"/>
    </row>
    <row r="468" spans="47:47" ht="13">
      <c r="AU468" s="101"/>
    </row>
    <row r="469" spans="47:47" ht="13">
      <c r="AU469" s="101"/>
    </row>
    <row r="470" spans="47:47" ht="13">
      <c r="AU470" s="101"/>
    </row>
    <row r="471" spans="47:47" ht="13">
      <c r="AU471" s="101"/>
    </row>
    <row r="472" spans="47:47" ht="13">
      <c r="AU472" s="101"/>
    </row>
    <row r="473" spans="47:47" ht="13">
      <c r="AU473" s="101"/>
    </row>
    <row r="474" spans="47:47" ht="13">
      <c r="AU474" s="101"/>
    </row>
    <row r="475" spans="47:47" ht="13">
      <c r="AU475" s="101"/>
    </row>
    <row r="476" spans="47:47" ht="13">
      <c r="AU476" s="101"/>
    </row>
    <row r="477" spans="47:47" ht="13">
      <c r="AU477" s="101"/>
    </row>
    <row r="478" spans="47:47" ht="13">
      <c r="AU478" s="101"/>
    </row>
    <row r="479" spans="47:47" ht="13">
      <c r="AU479" s="101"/>
    </row>
    <row r="480" spans="47:47" ht="13">
      <c r="AU480" s="101"/>
    </row>
    <row r="481" spans="47:47" ht="13">
      <c r="AU481" s="101"/>
    </row>
    <row r="482" spans="47:47" ht="13">
      <c r="AU482" s="101"/>
    </row>
    <row r="483" spans="47:47" ht="13">
      <c r="AU483" s="101"/>
    </row>
    <row r="484" spans="47:47" ht="13">
      <c r="AU484" s="101"/>
    </row>
    <row r="485" spans="47:47" ht="13">
      <c r="AU485" s="101"/>
    </row>
    <row r="486" spans="47:47" ht="13">
      <c r="AU486" s="101"/>
    </row>
    <row r="487" spans="47:47" ht="13">
      <c r="AU487" s="101"/>
    </row>
    <row r="488" spans="47:47" ht="13">
      <c r="AU488" s="101"/>
    </row>
    <row r="489" spans="47:47" ht="13">
      <c r="AU489" s="101"/>
    </row>
    <row r="490" spans="47:47" ht="13">
      <c r="AU490" s="101"/>
    </row>
    <row r="491" spans="47:47" ht="13">
      <c r="AU491" s="101"/>
    </row>
    <row r="492" spans="47:47" ht="13">
      <c r="AU492" s="101"/>
    </row>
    <row r="493" spans="47:47" ht="13">
      <c r="AU493" s="101"/>
    </row>
    <row r="494" spans="47:47" ht="13">
      <c r="AU494" s="101"/>
    </row>
    <row r="495" spans="47:47" ht="13">
      <c r="AU495" s="101"/>
    </row>
    <row r="496" spans="47:47" ht="13">
      <c r="AU496" s="101"/>
    </row>
    <row r="497" spans="47:47" ht="13">
      <c r="AU497" s="101"/>
    </row>
    <row r="498" spans="47:47" ht="13">
      <c r="AU498" s="101"/>
    </row>
    <row r="499" spans="47:47" ht="13">
      <c r="AU499" s="101"/>
    </row>
    <row r="500" spans="47:47" ht="13">
      <c r="AU500" s="101"/>
    </row>
    <row r="501" spans="47:47" ht="13">
      <c r="AU501" s="101"/>
    </row>
    <row r="502" spans="47:47" ht="13">
      <c r="AU502" s="101"/>
    </row>
    <row r="503" spans="47:47" ht="13">
      <c r="AU503" s="101"/>
    </row>
    <row r="504" spans="47:47" ht="13">
      <c r="AU504" s="101"/>
    </row>
    <row r="505" spans="47:47" ht="13">
      <c r="AU505" s="101"/>
    </row>
    <row r="506" spans="47:47" ht="13">
      <c r="AU506" s="101"/>
    </row>
    <row r="507" spans="47:47" ht="13">
      <c r="AU507" s="101"/>
    </row>
    <row r="508" spans="47:47" ht="13">
      <c r="AU508" s="101"/>
    </row>
    <row r="509" spans="47:47" ht="13">
      <c r="AU509" s="101"/>
    </row>
    <row r="510" spans="47:47" ht="13">
      <c r="AU510" s="101"/>
    </row>
    <row r="511" spans="47:47" ht="13">
      <c r="AU511" s="101"/>
    </row>
    <row r="512" spans="47:47" ht="13">
      <c r="AU512" s="101"/>
    </row>
    <row r="513" spans="47:47" ht="13">
      <c r="AU513" s="101"/>
    </row>
    <row r="514" spans="47:47" ht="13">
      <c r="AU514" s="101"/>
    </row>
    <row r="515" spans="47:47" ht="13">
      <c r="AU515" s="101"/>
    </row>
    <row r="516" spans="47:47" ht="13">
      <c r="AU516" s="101"/>
    </row>
    <row r="517" spans="47:47" ht="13">
      <c r="AU517" s="101"/>
    </row>
    <row r="518" spans="47:47" ht="13">
      <c r="AU518" s="101"/>
    </row>
    <row r="519" spans="47:47" ht="13">
      <c r="AU519" s="101"/>
    </row>
    <row r="520" spans="47:47" ht="13">
      <c r="AU520" s="101"/>
    </row>
    <row r="521" spans="47:47" ht="13">
      <c r="AU521" s="101"/>
    </row>
    <row r="522" spans="47:47" ht="13">
      <c r="AU522" s="101"/>
    </row>
    <row r="523" spans="47:47" ht="13">
      <c r="AU523" s="101"/>
    </row>
    <row r="524" spans="47:47" ht="13">
      <c r="AU524" s="101"/>
    </row>
    <row r="525" spans="47:47" ht="13">
      <c r="AU525" s="101"/>
    </row>
    <row r="526" spans="47:47" ht="13">
      <c r="AU526" s="101"/>
    </row>
    <row r="527" spans="47:47" ht="13">
      <c r="AU527" s="101"/>
    </row>
    <row r="528" spans="47:47" ht="13">
      <c r="AU528" s="101"/>
    </row>
    <row r="529" spans="47:47" ht="13">
      <c r="AU529" s="101"/>
    </row>
    <row r="530" spans="47:47" ht="13">
      <c r="AU530" s="101"/>
    </row>
    <row r="531" spans="47:47" ht="13">
      <c r="AU531" s="101"/>
    </row>
    <row r="532" spans="47:47" ht="13">
      <c r="AU532" s="101"/>
    </row>
    <row r="533" spans="47:47" ht="13">
      <c r="AU533" s="101"/>
    </row>
    <row r="534" spans="47:47" ht="13">
      <c r="AU534" s="101"/>
    </row>
    <row r="535" spans="47:47" ht="13">
      <c r="AU535" s="101"/>
    </row>
    <row r="536" spans="47:47" ht="13">
      <c r="AU536" s="101"/>
    </row>
    <row r="537" spans="47:47" ht="13">
      <c r="AU537" s="101"/>
    </row>
    <row r="538" spans="47:47" ht="13">
      <c r="AU538" s="101"/>
    </row>
    <row r="539" spans="47:47" ht="13">
      <c r="AU539" s="101"/>
    </row>
    <row r="540" spans="47:47" ht="13">
      <c r="AU540" s="101"/>
    </row>
    <row r="541" spans="47:47" ht="13">
      <c r="AU541" s="101"/>
    </row>
    <row r="542" spans="47:47" ht="13">
      <c r="AU542" s="101"/>
    </row>
    <row r="543" spans="47:47" ht="13">
      <c r="AU543" s="101"/>
    </row>
    <row r="544" spans="47:47" ht="13">
      <c r="AU544" s="101"/>
    </row>
    <row r="545" spans="47:47" ht="13">
      <c r="AU545" s="101"/>
    </row>
    <row r="546" spans="47:47" ht="13">
      <c r="AU546" s="101"/>
    </row>
    <row r="547" spans="47:47" ht="13">
      <c r="AU547" s="101"/>
    </row>
    <row r="548" spans="47:47" ht="13">
      <c r="AU548" s="101"/>
    </row>
    <row r="549" spans="47:47" ht="13">
      <c r="AU549" s="101"/>
    </row>
    <row r="550" spans="47:47" ht="13">
      <c r="AU550" s="101"/>
    </row>
    <row r="551" spans="47:47" ht="13">
      <c r="AU551" s="101"/>
    </row>
    <row r="552" spans="47:47" ht="13">
      <c r="AU552" s="101"/>
    </row>
    <row r="553" spans="47:47" ht="13">
      <c r="AU553" s="101"/>
    </row>
    <row r="554" spans="47:47" ht="13">
      <c r="AU554" s="101"/>
    </row>
    <row r="555" spans="47:47" ht="13">
      <c r="AU555" s="101"/>
    </row>
    <row r="556" spans="47:47" ht="13">
      <c r="AU556" s="101"/>
    </row>
    <row r="557" spans="47:47" ht="13">
      <c r="AU557" s="101"/>
    </row>
    <row r="558" spans="47:47" ht="13">
      <c r="AU558" s="101"/>
    </row>
    <row r="559" spans="47:47" ht="13">
      <c r="AU559" s="101"/>
    </row>
    <row r="560" spans="47:47" ht="13">
      <c r="AU560" s="101"/>
    </row>
    <row r="561" spans="47:47" ht="13">
      <c r="AU561" s="101"/>
    </row>
    <row r="562" spans="47:47" ht="13">
      <c r="AU562" s="101"/>
    </row>
    <row r="563" spans="47:47" ht="13">
      <c r="AU563" s="101"/>
    </row>
    <row r="564" spans="47:47" ht="13">
      <c r="AU564" s="101"/>
    </row>
    <row r="565" spans="47:47" ht="13">
      <c r="AU565" s="101"/>
    </row>
    <row r="566" spans="47:47" ht="13">
      <c r="AU566" s="101"/>
    </row>
    <row r="567" spans="47:47" ht="13">
      <c r="AU567" s="101"/>
    </row>
    <row r="568" spans="47:47" ht="13">
      <c r="AU568" s="101"/>
    </row>
    <row r="569" spans="47:47" ht="13">
      <c r="AU569" s="101"/>
    </row>
    <row r="570" spans="47:47" ht="13">
      <c r="AU570" s="101"/>
    </row>
    <row r="571" spans="47:47" ht="13">
      <c r="AU571" s="101"/>
    </row>
    <row r="572" spans="47:47" ht="13">
      <c r="AU572" s="101"/>
    </row>
    <row r="573" spans="47:47" ht="13">
      <c r="AU573" s="101"/>
    </row>
    <row r="574" spans="47:47" ht="13">
      <c r="AU574" s="101"/>
    </row>
    <row r="575" spans="47:47" ht="13">
      <c r="AU575" s="101"/>
    </row>
    <row r="576" spans="47:47" ht="13">
      <c r="AU576" s="101"/>
    </row>
    <row r="577" spans="47:47" ht="13">
      <c r="AU577" s="101"/>
    </row>
    <row r="578" spans="47:47" ht="13">
      <c r="AU578" s="101"/>
    </row>
    <row r="579" spans="47:47" ht="13">
      <c r="AU579" s="101"/>
    </row>
    <row r="580" spans="47:47" ht="13">
      <c r="AU580" s="101"/>
    </row>
    <row r="581" spans="47:47" ht="13">
      <c r="AU581" s="101"/>
    </row>
    <row r="582" spans="47:47" ht="13">
      <c r="AU582" s="101"/>
    </row>
    <row r="583" spans="47:47" ht="13">
      <c r="AU583" s="101"/>
    </row>
    <row r="584" spans="47:47" ht="13">
      <c r="AU584" s="101"/>
    </row>
    <row r="585" spans="47:47" ht="13">
      <c r="AU585" s="101"/>
    </row>
    <row r="586" spans="47:47" ht="13">
      <c r="AU586" s="101"/>
    </row>
    <row r="587" spans="47:47" ht="13">
      <c r="AU587" s="101"/>
    </row>
    <row r="588" spans="47:47" ht="13">
      <c r="AU588" s="101"/>
    </row>
    <row r="589" spans="47:47" ht="13">
      <c r="AU589" s="101"/>
    </row>
    <row r="590" spans="47:47" ht="13">
      <c r="AU590" s="101"/>
    </row>
    <row r="591" spans="47:47" ht="13">
      <c r="AU591" s="101"/>
    </row>
    <row r="592" spans="47:47" ht="13">
      <c r="AU592" s="101"/>
    </row>
    <row r="593" spans="47:47" ht="13">
      <c r="AU593" s="101"/>
    </row>
    <row r="594" spans="47:47" ht="13">
      <c r="AU594" s="101"/>
    </row>
    <row r="595" spans="47:47" ht="13">
      <c r="AU595" s="101"/>
    </row>
    <row r="596" spans="47:47" ht="13">
      <c r="AU596" s="101"/>
    </row>
    <row r="597" spans="47:47" ht="13">
      <c r="AU597" s="101"/>
    </row>
    <row r="598" spans="47:47" ht="13">
      <c r="AU598" s="101"/>
    </row>
    <row r="599" spans="47:47" ht="13">
      <c r="AU599" s="101"/>
    </row>
    <row r="600" spans="47:47" ht="13">
      <c r="AU600" s="101"/>
    </row>
    <row r="601" spans="47:47" ht="13">
      <c r="AU601" s="101"/>
    </row>
    <row r="602" spans="47:47" ht="13">
      <c r="AU602" s="101"/>
    </row>
    <row r="603" spans="47:47" ht="13">
      <c r="AU603" s="101"/>
    </row>
    <row r="604" spans="47:47" ht="13">
      <c r="AU604" s="101"/>
    </row>
    <row r="605" spans="47:47" ht="13">
      <c r="AU605" s="101"/>
    </row>
    <row r="606" spans="47:47" ht="13">
      <c r="AU606" s="101"/>
    </row>
    <row r="607" spans="47:47" ht="13">
      <c r="AU607" s="101"/>
    </row>
    <row r="608" spans="47:47" ht="13">
      <c r="AU608" s="101"/>
    </row>
    <row r="609" spans="47:47" ht="13">
      <c r="AU609" s="101"/>
    </row>
    <row r="610" spans="47:47" ht="13">
      <c r="AU610" s="101"/>
    </row>
    <row r="611" spans="47:47" ht="13">
      <c r="AU611" s="101"/>
    </row>
    <row r="612" spans="47:47" ht="13">
      <c r="AU612" s="101"/>
    </row>
    <row r="613" spans="47:47" ht="13">
      <c r="AU613" s="101"/>
    </row>
    <row r="614" spans="47:47" ht="13">
      <c r="AU614" s="101"/>
    </row>
    <row r="615" spans="47:47" ht="13">
      <c r="AU615" s="101"/>
    </row>
    <row r="616" spans="47:47" ht="13">
      <c r="AU616" s="101"/>
    </row>
    <row r="617" spans="47:47" ht="13">
      <c r="AU617" s="101"/>
    </row>
    <row r="618" spans="47:47" ht="13">
      <c r="AU618" s="101"/>
    </row>
    <row r="619" spans="47:47" ht="13">
      <c r="AU619" s="101"/>
    </row>
    <row r="620" spans="47:47" ht="13">
      <c r="AU620" s="101"/>
    </row>
    <row r="621" spans="47:47" ht="13">
      <c r="AU621" s="101"/>
    </row>
    <row r="622" spans="47:47" ht="13">
      <c r="AU622" s="101"/>
    </row>
    <row r="623" spans="47:47" ht="13">
      <c r="AU623" s="101"/>
    </row>
    <row r="624" spans="47:47" ht="13">
      <c r="AU624" s="101"/>
    </row>
    <row r="625" spans="47:47" ht="13">
      <c r="AU625" s="101"/>
    </row>
    <row r="626" spans="47:47" ht="13">
      <c r="AU626" s="101"/>
    </row>
    <row r="627" spans="47:47" ht="13">
      <c r="AU627" s="101"/>
    </row>
    <row r="628" spans="47:47" ht="13">
      <c r="AU628" s="101"/>
    </row>
    <row r="629" spans="47:47" ht="13">
      <c r="AU629" s="101"/>
    </row>
    <row r="630" spans="47:47" ht="13">
      <c r="AU630" s="101"/>
    </row>
    <row r="631" spans="47:47" ht="13">
      <c r="AU631" s="101"/>
    </row>
    <row r="632" spans="47:47" ht="13">
      <c r="AU632" s="101"/>
    </row>
    <row r="633" spans="47:47" ht="13">
      <c r="AU633" s="101"/>
    </row>
    <row r="634" spans="47:47" ht="13">
      <c r="AU634" s="101"/>
    </row>
    <row r="635" spans="47:47" ht="13">
      <c r="AU635" s="101"/>
    </row>
    <row r="636" spans="47:47" ht="13">
      <c r="AU636" s="101"/>
    </row>
    <row r="637" spans="47:47" ht="13">
      <c r="AU637" s="101"/>
    </row>
    <row r="638" spans="47:47" ht="13">
      <c r="AU638" s="101"/>
    </row>
    <row r="639" spans="47:47" ht="13">
      <c r="AU639" s="101"/>
    </row>
    <row r="640" spans="47:47" ht="13">
      <c r="AU640" s="101"/>
    </row>
    <row r="641" spans="47:47" ht="13">
      <c r="AU641" s="101"/>
    </row>
    <row r="642" spans="47:47" ht="13">
      <c r="AU642" s="101"/>
    </row>
    <row r="643" spans="47:47" ht="13">
      <c r="AU643" s="101"/>
    </row>
    <row r="644" spans="47:47" ht="13">
      <c r="AU644" s="101"/>
    </row>
    <row r="645" spans="47:47" ht="13">
      <c r="AU645" s="101"/>
    </row>
    <row r="646" spans="47:47" ht="13">
      <c r="AU646" s="101"/>
    </row>
    <row r="647" spans="47:47" ht="13">
      <c r="AU647" s="101"/>
    </row>
    <row r="648" spans="47:47" ht="13">
      <c r="AU648" s="101"/>
    </row>
    <row r="649" spans="47:47" ht="13">
      <c r="AU649" s="101"/>
    </row>
    <row r="650" spans="47:47" ht="13">
      <c r="AU650" s="101"/>
    </row>
    <row r="651" spans="47:47" ht="13">
      <c r="AU651" s="101"/>
    </row>
    <row r="652" spans="47:47" ht="13">
      <c r="AU652" s="101"/>
    </row>
    <row r="653" spans="47:47" ht="13">
      <c r="AU653" s="101"/>
    </row>
    <row r="654" spans="47:47" ht="13">
      <c r="AU654" s="101"/>
    </row>
    <row r="655" spans="47:47" ht="13">
      <c r="AU655" s="101"/>
    </row>
    <row r="656" spans="47:47" ht="13">
      <c r="AU656" s="101"/>
    </row>
    <row r="657" spans="47:47" ht="13">
      <c r="AU657" s="101"/>
    </row>
    <row r="658" spans="47:47" ht="13">
      <c r="AU658" s="101"/>
    </row>
    <row r="659" spans="47:47" ht="13">
      <c r="AU659" s="101"/>
    </row>
    <row r="660" spans="47:47" ht="13">
      <c r="AU660" s="101"/>
    </row>
    <row r="661" spans="47:47" ht="13">
      <c r="AU661" s="101"/>
    </row>
    <row r="662" spans="47:47" ht="13">
      <c r="AU662" s="101"/>
    </row>
    <row r="663" spans="47:47" ht="13">
      <c r="AU663" s="101"/>
    </row>
    <row r="664" spans="47:47" ht="13">
      <c r="AU664" s="101"/>
    </row>
    <row r="665" spans="47:47" ht="13">
      <c r="AU665" s="101"/>
    </row>
    <row r="666" spans="47:47" ht="13">
      <c r="AU666" s="101"/>
    </row>
    <row r="667" spans="47:47" ht="13">
      <c r="AU667" s="101"/>
    </row>
    <row r="668" spans="47:47" ht="13">
      <c r="AU668" s="101"/>
    </row>
    <row r="669" spans="47:47" ht="13">
      <c r="AU669" s="101"/>
    </row>
    <row r="670" spans="47:47" ht="13">
      <c r="AU670" s="101"/>
    </row>
    <row r="671" spans="47:47" ht="13">
      <c r="AU671" s="101"/>
    </row>
    <row r="672" spans="47:47" ht="13">
      <c r="AU672" s="101"/>
    </row>
    <row r="673" spans="47:47" ht="13">
      <c r="AU673" s="101"/>
    </row>
    <row r="674" spans="47:47" ht="13">
      <c r="AU674" s="101"/>
    </row>
    <row r="675" spans="47:47" ht="13">
      <c r="AU675" s="101"/>
    </row>
    <row r="676" spans="47:47" ht="13">
      <c r="AU676" s="101"/>
    </row>
    <row r="677" spans="47:47" ht="13">
      <c r="AU677" s="101"/>
    </row>
    <row r="678" spans="47:47" ht="13">
      <c r="AU678" s="101"/>
    </row>
    <row r="679" spans="47:47" ht="13">
      <c r="AU679" s="101"/>
    </row>
    <row r="680" spans="47:47" ht="13">
      <c r="AU680" s="101"/>
    </row>
    <row r="681" spans="47:47" ht="13">
      <c r="AU681" s="101"/>
    </row>
    <row r="682" spans="47:47" ht="13">
      <c r="AU682" s="101"/>
    </row>
    <row r="683" spans="47:47" ht="13">
      <c r="AU683" s="101"/>
    </row>
    <row r="684" spans="47:47" ht="13">
      <c r="AU684" s="101"/>
    </row>
    <row r="685" spans="47:47" ht="13">
      <c r="AU685" s="101"/>
    </row>
    <row r="686" spans="47:47" ht="13">
      <c r="AU686" s="101"/>
    </row>
    <row r="687" spans="47:47" ht="13">
      <c r="AU687" s="101"/>
    </row>
    <row r="688" spans="47:47" ht="13">
      <c r="AU688" s="101"/>
    </row>
    <row r="689" spans="47:47" ht="13">
      <c r="AU689" s="101"/>
    </row>
    <row r="690" spans="47:47" ht="13">
      <c r="AU690" s="101"/>
    </row>
    <row r="691" spans="47:47" ht="13">
      <c r="AU691" s="101"/>
    </row>
    <row r="692" spans="47:47" ht="13">
      <c r="AU692" s="101"/>
    </row>
    <row r="693" spans="47:47" ht="13">
      <c r="AU693" s="101"/>
    </row>
    <row r="694" spans="47:47" ht="13">
      <c r="AU694" s="101"/>
    </row>
    <row r="695" spans="47:47" ht="13">
      <c r="AU695" s="101"/>
    </row>
    <row r="696" spans="47:47" ht="13">
      <c r="AU696" s="101"/>
    </row>
    <row r="697" spans="47:47" ht="13">
      <c r="AU697" s="101"/>
    </row>
    <row r="698" spans="47:47" ht="13">
      <c r="AU698" s="101"/>
    </row>
    <row r="699" spans="47:47" ht="13">
      <c r="AU699" s="101"/>
    </row>
    <row r="700" spans="47:47" ht="13">
      <c r="AU700" s="101"/>
    </row>
    <row r="701" spans="47:47" ht="13">
      <c r="AU701" s="101"/>
    </row>
    <row r="702" spans="47:47" ht="13">
      <c r="AU702" s="101"/>
    </row>
    <row r="703" spans="47:47" ht="13">
      <c r="AU703" s="101"/>
    </row>
    <row r="704" spans="47:47" ht="13">
      <c r="AU704" s="101"/>
    </row>
    <row r="705" spans="47:47" ht="13">
      <c r="AU705" s="101"/>
    </row>
    <row r="706" spans="47:47" ht="13">
      <c r="AU706" s="101"/>
    </row>
    <row r="707" spans="47:47" ht="13">
      <c r="AU707" s="101"/>
    </row>
    <row r="708" spans="47:47" ht="13">
      <c r="AU708" s="101"/>
    </row>
    <row r="709" spans="47:47" ht="13">
      <c r="AU709" s="101"/>
    </row>
    <row r="710" spans="47:47" ht="13">
      <c r="AU710" s="101"/>
    </row>
    <row r="711" spans="47:47" ht="13">
      <c r="AU711" s="101"/>
    </row>
    <row r="712" spans="47:47" ht="13">
      <c r="AU712" s="101"/>
    </row>
    <row r="713" spans="47:47" ht="13">
      <c r="AU713" s="101"/>
    </row>
    <row r="714" spans="47:47" ht="13">
      <c r="AU714" s="101"/>
    </row>
    <row r="715" spans="47:47" ht="13">
      <c r="AU715" s="101"/>
    </row>
    <row r="716" spans="47:47" ht="13">
      <c r="AU716" s="101"/>
    </row>
    <row r="717" spans="47:47" ht="13">
      <c r="AU717" s="101"/>
    </row>
    <row r="718" spans="47:47" ht="13">
      <c r="AU718" s="101"/>
    </row>
    <row r="719" spans="47:47" ht="13">
      <c r="AU719" s="101"/>
    </row>
    <row r="720" spans="47:47" ht="13">
      <c r="AU720" s="101"/>
    </row>
    <row r="721" spans="47:47" ht="13">
      <c r="AU721" s="101"/>
    </row>
    <row r="722" spans="47:47" ht="13">
      <c r="AU722" s="101"/>
    </row>
    <row r="723" spans="47:47" ht="13">
      <c r="AU723" s="101"/>
    </row>
    <row r="724" spans="47:47" ht="13">
      <c r="AU724" s="101"/>
    </row>
    <row r="725" spans="47:47" ht="13">
      <c r="AU725" s="101"/>
    </row>
    <row r="726" spans="47:47" ht="13">
      <c r="AU726" s="101"/>
    </row>
    <row r="727" spans="47:47" ht="13">
      <c r="AU727" s="101"/>
    </row>
    <row r="728" spans="47:47" ht="13">
      <c r="AU728" s="101"/>
    </row>
    <row r="729" spans="47:47" ht="13">
      <c r="AU729" s="101"/>
    </row>
    <row r="730" spans="47:47" ht="13">
      <c r="AU730" s="101"/>
    </row>
    <row r="731" spans="47:47" ht="13">
      <c r="AU731" s="101"/>
    </row>
    <row r="732" spans="47:47" ht="13">
      <c r="AU732" s="101"/>
    </row>
    <row r="733" spans="47:47" ht="13">
      <c r="AU733" s="101"/>
    </row>
    <row r="734" spans="47:47" ht="13">
      <c r="AU734" s="101"/>
    </row>
    <row r="735" spans="47:47" ht="13">
      <c r="AU735" s="101"/>
    </row>
    <row r="736" spans="47:47" ht="13">
      <c r="AU736" s="101"/>
    </row>
    <row r="737" spans="47:47" ht="13">
      <c r="AU737" s="101"/>
    </row>
    <row r="738" spans="47:47" ht="13">
      <c r="AU738" s="101"/>
    </row>
    <row r="739" spans="47:47" ht="13">
      <c r="AU739" s="101"/>
    </row>
    <row r="740" spans="47:47" ht="13">
      <c r="AU740" s="101"/>
    </row>
    <row r="741" spans="47:47" ht="13">
      <c r="AU741" s="101"/>
    </row>
    <row r="742" spans="47:47" ht="13">
      <c r="AU742" s="101"/>
    </row>
    <row r="743" spans="47:47" ht="13">
      <c r="AU743" s="101"/>
    </row>
    <row r="744" spans="47:47" ht="13">
      <c r="AU744" s="101"/>
    </row>
    <row r="745" spans="47:47" ht="13">
      <c r="AU745" s="101"/>
    </row>
    <row r="746" spans="47:47" ht="13">
      <c r="AU746" s="101"/>
    </row>
    <row r="747" spans="47:47" ht="13">
      <c r="AU747" s="101"/>
    </row>
    <row r="748" spans="47:47" ht="13">
      <c r="AU748" s="101"/>
    </row>
    <row r="749" spans="47:47" ht="13">
      <c r="AU749" s="101"/>
    </row>
    <row r="750" spans="47:47" ht="13">
      <c r="AU750" s="101"/>
    </row>
    <row r="751" spans="47:47" ht="13">
      <c r="AU751" s="101"/>
    </row>
    <row r="752" spans="47:47" ht="13">
      <c r="AU752" s="101"/>
    </row>
    <row r="753" spans="47:47" ht="13">
      <c r="AU753" s="101"/>
    </row>
    <row r="754" spans="47:47" ht="13">
      <c r="AU754" s="101"/>
    </row>
    <row r="755" spans="47:47" ht="13">
      <c r="AU755" s="101"/>
    </row>
    <row r="756" spans="47:47" ht="13">
      <c r="AU756" s="101"/>
    </row>
    <row r="757" spans="47:47" ht="13">
      <c r="AU757" s="101"/>
    </row>
    <row r="758" spans="47:47" ht="13">
      <c r="AU758" s="101"/>
    </row>
    <row r="759" spans="47:47" ht="13">
      <c r="AU759" s="101"/>
    </row>
    <row r="760" spans="47:47" ht="13">
      <c r="AU760" s="101"/>
    </row>
    <row r="761" spans="47:47" ht="13">
      <c r="AU761" s="101"/>
    </row>
    <row r="762" spans="47:47" ht="13">
      <c r="AU762" s="101"/>
    </row>
    <row r="763" spans="47:47" ht="13">
      <c r="AU763" s="101"/>
    </row>
    <row r="764" spans="47:47" ht="13">
      <c r="AU764" s="101"/>
    </row>
    <row r="765" spans="47:47" ht="13">
      <c r="AU765" s="101"/>
    </row>
    <row r="766" spans="47:47" ht="13">
      <c r="AU766" s="101"/>
    </row>
    <row r="767" spans="47:47" ht="13">
      <c r="AU767" s="101"/>
    </row>
    <row r="768" spans="47:47" ht="13">
      <c r="AU768" s="101"/>
    </row>
    <row r="769" spans="47:47" ht="13">
      <c r="AU769" s="101"/>
    </row>
    <row r="770" spans="47:47" ht="13">
      <c r="AU770" s="101"/>
    </row>
    <row r="771" spans="47:47" ht="13">
      <c r="AU771" s="101"/>
    </row>
    <row r="772" spans="47:47" ht="13">
      <c r="AU772" s="101"/>
    </row>
    <row r="773" spans="47:47" ht="13">
      <c r="AU773" s="101"/>
    </row>
    <row r="774" spans="47:47" ht="13">
      <c r="AU774" s="101"/>
    </row>
    <row r="775" spans="47:47" ht="13">
      <c r="AU775" s="101"/>
    </row>
    <row r="776" spans="47:47" ht="13">
      <c r="AU776" s="101"/>
    </row>
    <row r="777" spans="47:47" ht="13">
      <c r="AU777" s="101"/>
    </row>
    <row r="778" spans="47:47" ht="13">
      <c r="AU778" s="101"/>
    </row>
    <row r="779" spans="47:47" ht="13">
      <c r="AU779" s="101"/>
    </row>
    <row r="780" spans="47:47" ht="13">
      <c r="AU780" s="101"/>
    </row>
    <row r="781" spans="47:47" ht="13">
      <c r="AU781" s="101"/>
    </row>
    <row r="782" spans="47:47" ht="13">
      <c r="AU782" s="101"/>
    </row>
    <row r="783" spans="47:47" ht="13">
      <c r="AU783" s="101"/>
    </row>
    <row r="784" spans="47:47" ht="13">
      <c r="AU784" s="101"/>
    </row>
    <row r="785" spans="47:47" ht="13">
      <c r="AU785" s="101"/>
    </row>
    <row r="786" spans="47:47" ht="13">
      <c r="AU786" s="101"/>
    </row>
    <row r="787" spans="47:47" ht="13">
      <c r="AU787" s="101"/>
    </row>
    <row r="788" spans="47:47" ht="13">
      <c r="AU788" s="101"/>
    </row>
    <row r="789" spans="47:47" ht="13">
      <c r="AU789" s="101"/>
    </row>
    <row r="790" spans="47:47" ht="13">
      <c r="AU790" s="101"/>
    </row>
    <row r="791" spans="47:47" ht="13">
      <c r="AU791" s="101"/>
    </row>
    <row r="792" spans="47:47" ht="13">
      <c r="AU792" s="101"/>
    </row>
    <row r="793" spans="47:47" ht="13">
      <c r="AU793" s="101"/>
    </row>
    <row r="794" spans="47:47" ht="13">
      <c r="AU794" s="101"/>
    </row>
    <row r="795" spans="47:47" ht="13">
      <c r="AU795" s="101"/>
    </row>
    <row r="796" spans="47:47" ht="13">
      <c r="AU796" s="101"/>
    </row>
    <row r="797" spans="47:47" ht="13">
      <c r="AU797" s="101"/>
    </row>
    <row r="798" spans="47:47" ht="13">
      <c r="AU798" s="101"/>
    </row>
    <row r="799" spans="47:47" ht="13">
      <c r="AU799" s="101"/>
    </row>
    <row r="800" spans="47:47" ht="13">
      <c r="AU800" s="101"/>
    </row>
    <row r="801" spans="47:47" ht="13">
      <c r="AU801" s="101"/>
    </row>
    <row r="802" spans="47:47" ht="13">
      <c r="AU802" s="101"/>
    </row>
    <row r="803" spans="47:47" ht="13">
      <c r="AU803" s="101"/>
    </row>
    <row r="804" spans="47:47" ht="13">
      <c r="AU804" s="101"/>
    </row>
    <row r="805" spans="47:47" ht="13">
      <c r="AU805" s="101"/>
    </row>
    <row r="806" spans="47:47" ht="13">
      <c r="AU806" s="101"/>
    </row>
    <row r="807" spans="47:47" ht="13">
      <c r="AU807" s="101"/>
    </row>
    <row r="808" spans="47:47" ht="13">
      <c r="AU808" s="101"/>
    </row>
    <row r="809" spans="47:47" ht="13">
      <c r="AU809" s="101"/>
    </row>
    <row r="810" spans="47:47" ht="13">
      <c r="AU810" s="101"/>
    </row>
    <row r="811" spans="47:47" ht="13">
      <c r="AU811" s="101"/>
    </row>
    <row r="812" spans="47:47" ht="13">
      <c r="AU812" s="101"/>
    </row>
    <row r="813" spans="47:47" ht="13">
      <c r="AU813" s="101"/>
    </row>
    <row r="814" spans="47:47" ht="13">
      <c r="AU814" s="101"/>
    </row>
    <row r="815" spans="47:47" ht="13">
      <c r="AU815" s="101"/>
    </row>
    <row r="816" spans="47:47" ht="13">
      <c r="AU816" s="101"/>
    </row>
    <row r="817" spans="47:47" ht="13">
      <c r="AU817" s="101"/>
    </row>
    <row r="818" spans="47:47" ht="13">
      <c r="AU818" s="101"/>
    </row>
    <row r="819" spans="47:47" ht="13">
      <c r="AU819" s="101"/>
    </row>
    <row r="820" spans="47:47" ht="13">
      <c r="AU820" s="101"/>
    </row>
    <row r="821" spans="47:47" ht="13">
      <c r="AU821" s="101"/>
    </row>
    <row r="822" spans="47:47" ht="13">
      <c r="AU822" s="101"/>
    </row>
    <row r="823" spans="47:47" ht="13">
      <c r="AU823" s="101"/>
    </row>
    <row r="824" spans="47:47" ht="13">
      <c r="AU824" s="101"/>
    </row>
    <row r="825" spans="47:47" ht="13">
      <c r="AU825" s="101"/>
    </row>
    <row r="826" spans="47:47" ht="13">
      <c r="AU826" s="101"/>
    </row>
    <row r="827" spans="47:47" ht="13">
      <c r="AU827" s="101"/>
    </row>
    <row r="828" spans="47:47" ht="13">
      <c r="AU828" s="101"/>
    </row>
    <row r="829" spans="47:47" ht="13">
      <c r="AU829" s="101"/>
    </row>
    <row r="830" spans="47:47" ht="13">
      <c r="AU830" s="101"/>
    </row>
    <row r="831" spans="47:47" ht="13">
      <c r="AU831" s="101"/>
    </row>
    <row r="832" spans="47:47" ht="13">
      <c r="AU832" s="101"/>
    </row>
    <row r="833" spans="47:47" ht="13">
      <c r="AU833" s="101"/>
    </row>
    <row r="834" spans="47:47" ht="13">
      <c r="AU834" s="101"/>
    </row>
    <row r="835" spans="47:47" ht="13">
      <c r="AU835" s="101"/>
    </row>
    <row r="836" spans="47:47" ht="13">
      <c r="AU836" s="101"/>
    </row>
    <row r="837" spans="47:47" ht="13">
      <c r="AU837" s="101"/>
    </row>
    <row r="838" spans="47:47" ht="13">
      <c r="AU838" s="101"/>
    </row>
    <row r="839" spans="47:47" ht="13">
      <c r="AU839" s="101"/>
    </row>
    <row r="840" spans="47:47" ht="13">
      <c r="AU840" s="101"/>
    </row>
    <row r="841" spans="47:47" ht="13">
      <c r="AU841" s="101"/>
    </row>
    <row r="842" spans="47:47" ht="13">
      <c r="AU842" s="101"/>
    </row>
    <row r="843" spans="47:47" ht="13">
      <c r="AU843" s="101"/>
    </row>
    <row r="844" spans="47:47" ht="13">
      <c r="AU844" s="101"/>
    </row>
    <row r="845" spans="47:47" ht="13">
      <c r="AU845" s="101"/>
    </row>
    <row r="846" spans="47:47" ht="13">
      <c r="AU846" s="101"/>
    </row>
    <row r="847" spans="47:47" ht="13">
      <c r="AU847" s="101"/>
    </row>
    <row r="848" spans="47:47" ht="13">
      <c r="AU848" s="101"/>
    </row>
    <row r="849" spans="47:47" ht="13">
      <c r="AU849" s="101"/>
    </row>
    <row r="850" spans="47:47" ht="13">
      <c r="AU850" s="101"/>
    </row>
    <row r="851" spans="47:47" ht="13">
      <c r="AU851" s="101"/>
    </row>
    <row r="852" spans="47:47" ht="13">
      <c r="AU852" s="101"/>
    </row>
    <row r="853" spans="47:47" ht="13">
      <c r="AU853" s="101"/>
    </row>
    <row r="854" spans="47:47" ht="13">
      <c r="AU854" s="101"/>
    </row>
    <row r="855" spans="47:47" ht="13">
      <c r="AU855" s="101"/>
    </row>
    <row r="856" spans="47:47" ht="13">
      <c r="AU856" s="101"/>
    </row>
    <row r="857" spans="47:47" ht="13">
      <c r="AU857" s="101"/>
    </row>
    <row r="858" spans="47:47" ht="13">
      <c r="AU858" s="101"/>
    </row>
    <row r="859" spans="47:47" ht="13">
      <c r="AU859" s="101"/>
    </row>
    <row r="860" spans="47:47" ht="13">
      <c r="AU860" s="101"/>
    </row>
    <row r="861" spans="47:47" ht="13">
      <c r="AU861" s="101"/>
    </row>
    <row r="862" spans="47:47" ht="13">
      <c r="AU862" s="101"/>
    </row>
    <row r="863" spans="47:47" ht="13">
      <c r="AU863" s="101"/>
    </row>
    <row r="864" spans="47:47" ht="13">
      <c r="AU864" s="101"/>
    </row>
    <row r="865" spans="47:47" ht="13">
      <c r="AU865" s="101"/>
    </row>
    <row r="866" spans="47:47" ht="13">
      <c r="AU866" s="101"/>
    </row>
    <row r="867" spans="47:47" ht="13">
      <c r="AU867" s="101"/>
    </row>
    <row r="868" spans="47:47" ht="13">
      <c r="AU868" s="101"/>
    </row>
    <row r="869" spans="47:47" ht="13">
      <c r="AU869" s="101"/>
    </row>
    <row r="870" spans="47:47" ht="13">
      <c r="AU870" s="101"/>
    </row>
    <row r="871" spans="47:47" ht="13">
      <c r="AU871" s="101"/>
    </row>
    <row r="872" spans="47:47" ht="13">
      <c r="AU872" s="101"/>
    </row>
    <row r="873" spans="47:47" ht="13">
      <c r="AU873" s="101"/>
    </row>
    <row r="874" spans="47:47" ht="13">
      <c r="AU874" s="101"/>
    </row>
    <row r="875" spans="47:47" ht="13">
      <c r="AU875" s="101"/>
    </row>
    <row r="876" spans="47:47" ht="13">
      <c r="AU876" s="101"/>
    </row>
    <row r="877" spans="47:47" ht="13">
      <c r="AU877" s="101"/>
    </row>
    <row r="878" spans="47:47" ht="13">
      <c r="AU878" s="101"/>
    </row>
    <row r="879" spans="47:47" ht="13">
      <c r="AU879" s="101"/>
    </row>
    <row r="880" spans="47:47" ht="13">
      <c r="AU880" s="101"/>
    </row>
    <row r="881" spans="47:47" ht="13">
      <c r="AU881" s="101"/>
    </row>
    <row r="882" spans="47:47" ht="13">
      <c r="AU882" s="101"/>
    </row>
    <row r="883" spans="47:47" ht="13">
      <c r="AU883" s="101"/>
    </row>
    <row r="884" spans="47:47" ht="13">
      <c r="AU884" s="101"/>
    </row>
    <row r="885" spans="47:47" ht="13">
      <c r="AU885" s="101"/>
    </row>
    <row r="886" spans="47:47" ht="13">
      <c r="AU886" s="101"/>
    </row>
    <row r="887" spans="47:47" ht="13">
      <c r="AU887" s="101"/>
    </row>
    <row r="888" spans="47:47" ht="13">
      <c r="AU888" s="101"/>
    </row>
    <row r="889" spans="47:47" ht="13">
      <c r="AU889" s="101"/>
    </row>
    <row r="890" spans="47:47" ht="13">
      <c r="AU890" s="101"/>
    </row>
    <row r="891" spans="47:47" ht="13">
      <c r="AU891" s="101"/>
    </row>
    <row r="892" spans="47:47" ht="13">
      <c r="AU892" s="101"/>
    </row>
    <row r="893" spans="47:47" ht="13">
      <c r="AU893" s="101"/>
    </row>
    <row r="894" spans="47:47" ht="13">
      <c r="AU894" s="101"/>
    </row>
    <row r="895" spans="47:47" ht="13">
      <c r="AU895" s="101"/>
    </row>
    <row r="896" spans="47:47" ht="13">
      <c r="AU896" s="101"/>
    </row>
    <row r="897" spans="47:47" ht="13">
      <c r="AU897" s="101"/>
    </row>
    <row r="898" spans="47:47" ht="13">
      <c r="AU898" s="101"/>
    </row>
    <row r="899" spans="47:47" ht="13">
      <c r="AU899" s="101"/>
    </row>
    <row r="900" spans="47:47" ht="13">
      <c r="AU900" s="101"/>
    </row>
    <row r="901" spans="47:47" ht="13">
      <c r="AU901" s="101"/>
    </row>
    <row r="902" spans="47:47" ht="13">
      <c r="AU902" s="101"/>
    </row>
    <row r="903" spans="47:47" ht="13">
      <c r="AU903" s="101"/>
    </row>
    <row r="904" spans="47:47" ht="13">
      <c r="AU904" s="101"/>
    </row>
    <row r="905" spans="47:47" ht="13">
      <c r="AU905" s="101"/>
    </row>
    <row r="906" spans="47:47" ht="13">
      <c r="AU906" s="101"/>
    </row>
    <row r="907" spans="47:47" ht="13">
      <c r="AU907" s="101"/>
    </row>
    <row r="908" spans="47:47" ht="13">
      <c r="AU908" s="101"/>
    </row>
    <row r="909" spans="47:47" ht="13">
      <c r="AU909" s="101"/>
    </row>
    <row r="910" spans="47:47" ht="13">
      <c r="AU910" s="101"/>
    </row>
    <row r="911" spans="47:47" ht="13">
      <c r="AU911" s="101"/>
    </row>
    <row r="912" spans="47:47" ht="13">
      <c r="AU912" s="101"/>
    </row>
    <row r="913" spans="47:47" ht="13">
      <c r="AU913" s="101"/>
    </row>
    <row r="914" spans="47:47" ht="13">
      <c r="AU914" s="101"/>
    </row>
    <row r="915" spans="47:47" ht="13">
      <c r="AU915" s="101"/>
    </row>
    <row r="916" spans="47:47" ht="13">
      <c r="AU916" s="101"/>
    </row>
    <row r="917" spans="47:47" ht="13">
      <c r="AU917" s="101"/>
    </row>
    <row r="918" spans="47:47" ht="13">
      <c r="AU918" s="101"/>
    </row>
    <row r="919" spans="47:47" ht="13">
      <c r="AU919" s="101"/>
    </row>
    <row r="920" spans="47:47" ht="13">
      <c r="AU920" s="101"/>
    </row>
    <row r="921" spans="47:47" ht="13">
      <c r="AU921" s="101"/>
    </row>
    <row r="922" spans="47:47" ht="13">
      <c r="AU922" s="101"/>
    </row>
    <row r="923" spans="47:47" ht="13">
      <c r="AU923" s="101"/>
    </row>
    <row r="924" spans="47:47" ht="13">
      <c r="AU924" s="101"/>
    </row>
    <row r="925" spans="47:47" ht="13">
      <c r="AU925" s="101"/>
    </row>
    <row r="926" spans="47:47" ht="13">
      <c r="AU926" s="101"/>
    </row>
    <row r="927" spans="47:47" ht="13">
      <c r="AU927" s="101"/>
    </row>
    <row r="928" spans="47:47" ht="13">
      <c r="AU928" s="101"/>
    </row>
    <row r="929" spans="47:47" ht="13">
      <c r="AU929" s="101"/>
    </row>
    <row r="930" spans="47:47" ht="13">
      <c r="AU930" s="101"/>
    </row>
    <row r="931" spans="47:47" ht="13">
      <c r="AU931" s="101"/>
    </row>
    <row r="932" spans="47:47" ht="13">
      <c r="AU932" s="101"/>
    </row>
    <row r="933" spans="47:47" ht="13">
      <c r="AU933" s="101"/>
    </row>
    <row r="934" spans="47:47" ht="13">
      <c r="AU934" s="101"/>
    </row>
    <row r="935" spans="47:47" ht="13">
      <c r="AU935" s="101"/>
    </row>
    <row r="936" spans="47:47" ht="13">
      <c r="AU936" s="101"/>
    </row>
    <row r="937" spans="47:47" ht="13">
      <c r="AU937" s="101"/>
    </row>
    <row r="938" spans="47:47" ht="13">
      <c r="AU938" s="101"/>
    </row>
    <row r="939" spans="47:47" ht="13">
      <c r="AU939" s="101"/>
    </row>
    <row r="940" spans="47:47" ht="13">
      <c r="AU940" s="101"/>
    </row>
    <row r="941" spans="47:47" ht="13">
      <c r="AU941" s="101"/>
    </row>
    <row r="942" spans="47:47" ht="13">
      <c r="AU942" s="101"/>
    </row>
    <row r="943" spans="47:47" ht="13">
      <c r="AU943" s="101"/>
    </row>
    <row r="944" spans="47:47" ht="13">
      <c r="AU944" s="101"/>
    </row>
    <row r="945" spans="47:47" ht="13">
      <c r="AU945" s="101"/>
    </row>
    <row r="946" spans="47:47" ht="13">
      <c r="AU946" s="101"/>
    </row>
    <row r="947" spans="47:47" ht="13">
      <c r="AU947" s="101"/>
    </row>
    <row r="948" spans="47:47" ht="13">
      <c r="AU948" s="101"/>
    </row>
    <row r="949" spans="47:47" ht="13">
      <c r="AU949" s="101"/>
    </row>
    <row r="950" spans="47:47" ht="13">
      <c r="AU950" s="101"/>
    </row>
    <row r="951" spans="47:47" ht="13">
      <c r="AU951" s="101"/>
    </row>
    <row r="952" spans="47:47" ht="13">
      <c r="AU952" s="101"/>
    </row>
    <row r="953" spans="47:47" ht="13">
      <c r="AU953" s="101"/>
    </row>
    <row r="954" spans="47:47" ht="13">
      <c r="AU954" s="101"/>
    </row>
    <row r="955" spans="47:47" ht="13">
      <c r="AU955" s="101"/>
    </row>
    <row r="956" spans="47:47" ht="13">
      <c r="AU956" s="101"/>
    </row>
  </sheetData>
  <mergeCells count="10">
    <mergeCell ref="BQ1:BT1"/>
    <mergeCell ref="S1:AT1"/>
    <mergeCell ref="AU1:AX1"/>
    <mergeCell ref="C3:C4"/>
    <mergeCell ref="AY1:BC1"/>
    <mergeCell ref="D3:D4"/>
    <mergeCell ref="I2:P2"/>
    <mergeCell ref="BD1:BG1"/>
    <mergeCell ref="BH1:BK1"/>
    <mergeCell ref="BL1:BP1"/>
  </mergeCells>
  <conditionalFormatting sqref="AU6:AY22 BD6:BG22 BL6:BP22">
    <cfRule type="cellIs" dxfId="22" priority="1" operator="equal">
      <formula>"blue"</formula>
    </cfRule>
  </conditionalFormatting>
  <conditionalFormatting sqref="S3 S6:AT22 AY6:BC22 BH6:BK22 BQ6:BT22">
    <cfRule type="cellIs" dxfId="21" priority="2" operator="equal">
      <formula>"blue"</formula>
    </cfRule>
  </conditionalFormatting>
  <conditionalFormatting sqref="S3 S6:AT22">
    <cfRule type="cellIs" dxfId="20" priority="3" operator="equal">
      <formula>"H"</formula>
    </cfRule>
  </conditionalFormatting>
  <conditionalFormatting sqref="S3 S6:AT22">
    <cfRule type="cellIs" dxfId="19" priority="4" operator="equal">
      <formula>"blueH"</formula>
    </cfRule>
  </conditionalFormatting>
  <conditionalFormatting sqref="S3 S6:AT22 AY6:BC22 BH6:BK22 BQ6:BT22">
    <cfRule type="cellIs" dxfId="18" priority="5" operator="equal">
      <formula>"green"</formula>
    </cfRule>
  </conditionalFormatting>
  <conditionalFormatting sqref="S3 S6:AT22 AY6:BC22 BH6:BK22 BQ6:BT22">
    <cfRule type="cellIs" dxfId="17" priority="6" operator="equal">
      <formula>"greenH"</formula>
    </cfRule>
  </conditionalFormatting>
  <conditionalFormatting sqref="S3 S6:AT22 AY6:BC22 BH6:BK22 BQ6:BT22">
    <cfRule type="cellIs" dxfId="16" priority="7" operator="equal">
      <formula>"redH"</formula>
    </cfRule>
  </conditionalFormatting>
  <conditionalFormatting sqref="S3 S6:AT22 AY6:BC22 BH6:BK22 BQ6:BT22">
    <cfRule type="cellIs" dxfId="15" priority="8" operator="equal">
      <formula>"red"</formula>
    </cfRule>
  </conditionalFormatting>
  <conditionalFormatting sqref="AU6:AY22 BD6:BG22 BL6:BP22">
    <cfRule type="cellIs" dxfId="14" priority="9" operator="equal">
      <formula>"green"</formula>
    </cfRule>
  </conditionalFormatting>
  <conditionalFormatting sqref="AU6:AY22 BD6:BG22 BL6:BP22">
    <cfRule type="cellIs" dxfId="13" priority="10" operator="equal">
      <formula>"red"</formula>
    </cfRule>
  </conditionalFormatting>
  <conditionalFormatting sqref="AU6:AY22 BD6:BG22 BL6:BP22">
    <cfRule type="cellIs" dxfId="12" priority="11" operator="equal">
      <formula>"black"</formula>
    </cfRule>
  </conditionalFormatting>
  <conditionalFormatting sqref="S3 S6:AT22 AY6:BC22 BH6:BK22 BQ6:BT22">
    <cfRule type="cellIs" dxfId="11" priority="12" operator="equal">
      <formula>"blackH"</formula>
    </cfRule>
  </conditionalFormatting>
  <conditionalFormatting sqref="S3 S6:AT22 AY6:BC22 BH6:BK22 BQ6:BT22">
    <cfRule type="cellIs" dxfId="10" priority="13" operator="equal">
      <formula>"black"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B1:D14"/>
  <sheetViews>
    <sheetView workbookViewId="0"/>
  </sheetViews>
  <sheetFormatPr baseColWidth="10" defaultColWidth="14.5" defaultRowHeight="15.75" customHeight="1"/>
  <cols>
    <col min="1" max="1" width="93.83203125" customWidth="1"/>
    <col min="3" max="3" width="4.5" customWidth="1"/>
    <col min="4" max="4" width="4.6640625" customWidth="1"/>
    <col min="5" max="5" width="10.83203125" customWidth="1"/>
  </cols>
  <sheetData>
    <row r="1" spans="2:4" ht="15.75" customHeight="1">
      <c r="B1" s="149" t="s">
        <v>45</v>
      </c>
      <c r="C1" s="138"/>
      <c r="D1" s="138"/>
    </row>
    <row r="2" spans="2:4" ht="15.75" customHeight="1">
      <c r="B2" s="138"/>
      <c r="C2" s="138"/>
      <c r="D2" s="138"/>
    </row>
    <row r="3" spans="2:4" ht="15.75" customHeight="1">
      <c r="B3" s="138"/>
      <c r="C3" s="138"/>
      <c r="D3" s="138"/>
    </row>
    <row r="4" spans="2:4" ht="15.75" customHeight="1">
      <c r="B4" s="138"/>
      <c r="C4" s="138"/>
      <c r="D4" s="138"/>
    </row>
    <row r="5" spans="2:4" ht="15.75" customHeight="1">
      <c r="B5" s="138"/>
      <c r="C5" s="138"/>
      <c r="D5" s="138"/>
    </row>
    <row r="6" spans="2:4" ht="15.75" customHeight="1">
      <c r="B6" s="138"/>
      <c r="C6" s="138"/>
      <c r="D6" s="138"/>
    </row>
    <row r="8" spans="2:4" ht="15.75" customHeight="1">
      <c r="B8" s="125" t="s">
        <v>46</v>
      </c>
      <c r="C8" s="147" t="s">
        <v>47</v>
      </c>
      <c r="D8" s="148"/>
    </row>
    <row r="9" spans="2:4" ht="15.75" customHeight="1">
      <c r="B9" s="126" t="s">
        <v>48</v>
      </c>
      <c r="C9" s="127" t="s">
        <v>49</v>
      </c>
      <c r="D9" s="128" t="s">
        <v>49</v>
      </c>
    </row>
    <row r="10" spans="2:4" ht="15.75" customHeight="1">
      <c r="B10" s="129"/>
      <c r="C10" s="130"/>
      <c r="D10" s="131"/>
    </row>
    <row r="11" spans="2:4" ht="15.75" customHeight="1">
      <c r="B11" s="126" t="s">
        <v>17</v>
      </c>
      <c r="C11" s="127" t="s">
        <v>49</v>
      </c>
      <c r="D11" s="132" t="s">
        <v>49</v>
      </c>
    </row>
    <row r="12" spans="2:4" ht="15.75" customHeight="1">
      <c r="B12" s="126" t="s">
        <v>50</v>
      </c>
      <c r="C12" s="127" t="s">
        <v>51</v>
      </c>
      <c r="D12" s="132" t="s">
        <v>51</v>
      </c>
    </row>
    <row r="13" spans="2:4" ht="15.75" customHeight="1">
      <c r="B13" s="126" t="s">
        <v>29</v>
      </c>
      <c r="C13" s="127" t="s">
        <v>52</v>
      </c>
      <c r="D13" s="132" t="s">
        <v>52</v>
      </c>
    </row>
    <row r="14" spans="2:4" ht="15.75" customHeight="1">
      <c r="B14" s="133" t="s">
        <v>34</v>
      </c>
      <c r="C14" s="134" t="s">
        <v>53</v>
      </c>
      <c r="D14" s="135" t="s">
        <v>53</v>
      </c>
    </row>
  </sheetData>
  <mergeCells count="2">
    <mergeCell ref="C8:D8"/>
    <mergeCell ref="B1:D6"/>
  </mergeCells>
  <conditionalFormatting sqref="D9 D11:D12">
    <cfRule type="cellIs" dxfId="9" priority="1" operator="equal">
      <formula>"green"</formula>
    </cfRule>
  </conditionalFormatting>
  <conditionalFormatting sqref="D9 D11:D12">
    <cfRule type="cellIs" dxfId="8" priority="2" operator="equal">
      <formula>"x"</formula>
    </cfRule>
  </conditionalFormatting>
  <conditionalFormatting sqref="C8:C9 C11:C14">
    <cfRule type="cellIs" dxfId="7" priority="3" operator="equal">
      <formula>"red"</formula>
    </cfRule>
  </conditionalFormatting>
  <conditionalFormatting sqref="D9 D11:D14">
    <cfRule type="cellIs" dxfId="6" priority="4" operator="equal">
      <formula>"red"</formula>
    </cfRule>
  </conditionalFormatting>
  <conditionalFormatting sqref="D9 D11:D14">
    <cfRule type="cellIs" dxfId="5" priority="5" operator="equal">
      <formula>"blue"</formula>
    </cfRule>
  </conditionalFormatting>
  <conditionalFormatting sqref="C8:C9 C11:C14">
    <cfRule type="cellIs" dxfId="4" priority="6" operator="equal">
      <formula>"blue"</formula>
    </cfRule>
  </conditionalFormatting>
  <conditionalFormatting sqref="C8:C9 C11:C14">
    <cfRule type="cellIs" dxfId="3" priority="7" operator="equal">
      <formula>"black"</formula>
    </cfRule>
  </conditionalFormatting>
  <conditionalFormatting sqref="D9 D11:D14">
    <cfRule type="cellIs" dxfId="2" priority="8" operator="equal">
      <formula>"black"</formula>
    </cfRule>
  </conditionalFormatting>
  <conditionalFormatting sqref="C8:C9 C11:C14">
    <cfRule type="cellIs" dxfId="1" priority="9" operator="equal">
      <formula>"green"</formula>
    </cfRule>
  </conditionalFormatting>
  <conditionalFormatting sqref="D9 D11:D14">
    <cfRule type="cellIs" dxfId="0" priority="10" operator="equal">
      <formula>"green"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2:C9"/>
  <sheetViews>
    <sheetView workbookViewId="0"/>
  </sheetViews>
  <sheetFormatPr baseColWidth="10" defaultColWidth="14.5" defaultRowHeight="15.75" customHeight="1"/>
  <cols>
    <col min="1" max="1" width="6.33203125" customWidth="1"/>
  </cols>
  <sheetData>
    <row r="2" spans="1:3" ht="15.75" customHeight="1">
      <c r="A2" s="136">
        <v>0</v>
      </c>
    </row>
    <row r="3" spans="1:3" ht="15.75" customHeight="1">
      <c r="A3">
        <f t="shared" ref="A3:A9" si="0">A2+1</f>
        <v>1</v>
      </c>
      <c r="B3" s="136" t="s">
        <v>54</v>
      </c>
      <c r="C3" t="str">
        <f t="shared" ref="C3:C9" si="1">LEFT(B3,3)</f>
        <v>Sun</v>
      </c>
    </row>
    <row r="4" spans="1:3" ht="15.75" customHeight="1">
      <c r="A4">
        <f t="shared" si="0"/>
        <v>2</v>
      </c>
      <c r="B4" s="136" t="s">
        <v>55</v>
      </c>
      <c r="C4" t="str">
        <f t="shared" si="1"/>
        <v>Mon</v>
      </c>
    </row>
    <row r="5" spans="1:3" ht="15.75" customHeight="1">
      <c r="A5">
        <f t="shared" si="0"/>
        <v>3</v>
      </c>
      <c r="B5" s="136" t="s">
        <v>56</v>
      </c>
      <c r="C5" t="str">
        <f t="shared" si="1"/>
        <v>Tue</v>
      </c>
    </row>
    <row r="6" spans="1:3" ht="15.75" customHeight="1">
      <c r="A6">
        <f t="shared" si="0"/>
        <v>4</v>
      </c>
      <c r="B6" s="136" t="s">
        <v>57</v>
      </c>
      <c r="C6" t="str">
        <f t="shared" si="1"/>
        <v>Wed</v>
      </c>
    </row>
    <row r="7" spans="1:3" ht="15.75" customHeight="1">
      <c r="A7">
        <f t="shared" si="0"/>
        <v>5</v>
      </c>
      <c r="B7" s="136" t="s">
        <v>58</v>
      </c>
      <c r="C7" t="str">
        <f t="shared" si="1"/>
        <v>Thu</v>
      </c>
    </row>
    <row r="8" spans="1:3" ht="15.75" customHeight="1">
      <c r="A8">
        <f t="shared" si="0"/>
        <v>6</v>
      </c>
      <c r="B8" s="136" t="s">
        <v>59</v>
      </c>
      <c r="C8" t="str">
        <f t="shared" si="1"/>
        <v>Fri</v>
      </c>
    </row>
    <row r="9" spans="1:3" ht="15.75" customHeight="1">
      <c r="A9">
        <f t="shared" si="0"/>
        <v>7</v>
      </c>
      <c r="B9" s="136" t="s">
        <v>60</v>
      </c>
      <c r="C9" t="str">
        <f t="shared" si="1"/>
        <v>Sat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6mo by week</vt:lpstr>
      <vt:lpstr>Years by month</vt:lpstr>
      <vt:lpstr>Weeks by day</vt:lpstr>
      <vt:lpstr>Expanded first month</vt:lpstr>
      <vt:lpstr>Color Key</vt:lpstr>
      <vt:lpstr>For Code - Weekdays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2019-03-13T17:04:28Z</dcterms:created>
  <dcterms:modified xsi:type="dcterms:W3CDTF">2019-03-13T17:04:28Z</dcterms:modified>
</cp:coreProperties>
</file>